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грудень" sheetId="1" r:id="rId1"/>
  </sheets>
  <calcPr calcId="125725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W11" i="1"/>
  <c r="V11"/>
  <c r="U11"/>
  <c r="R11"/>
  <c r="P11"/>
  <c r="O11"/>
  <c r="N11"/>
  <c r="M11"/>
  <c r="L11"/>
  <c r="K11"/>
  <c r="J11"/>
  <c r="I11"/>
  <c r="H11"/>
  <c r="G11"/>
  <c r="Q10"/>
  <c r="S10" s="1"/>
  <c r="Q9"/>
  <c r="T9" s="1"/>
  <c r="T8"/>
  <c r="S8"/>
  <c r="Q8"/>
  <c r="S9" l="1"/>
  <c r="S11" s="1"/>
  <c r="Q11"/>
  <c r="T10"/>
  <c r="X10" s="1"/>
  <c r="Y10" s="1"/>
  <c r="X8"/>
  <c r="T11" l="1"/>
  <c r="X9"/>
  <c r="Y9" s="1"/>
  <c r="Y8"/>
  <c r="X11" l="1"/>
  <c r="Y11"/>
</calcChain>
</file>

<file path=xl/sharedStrings.xml><?xml version="1.0" encoding="utf-8"?>
<sst xmlns="http://schemas.openxmlformats.org/spreadsheetml/2006/main" count="37" uniqueCount="37">
  <si>
    <t>Управління освіти і науки Чернігівської                                     обласної державної адміністрації</t>
  </si>
  <si>
    <t>ВИТЯГ З РОЗРАХУНКОВО-ПЛАТІЖНОЇ ВІДОМОСТІ</t>
  </si>
  <si>
    <t xml:space="preserve"> Керівництво </t>
  </si>
  <si>
    <t/>
  </si>
  <si>
    <t>грн</t>
  </si>
  <si>
    <t>№ з/п</t>
  </si>
  <si>
    <t>П.І.Б.</t>
  </si>
  <si>
    <t>Посада</t>
  </si>
  <si>
    <t>Відпрацьовано днів</t>
  </si>
  <si>
    <t>Оклад</t>
  </si>
  <si>
    <t>Надбавка за ранг</t>
  </si>
  <si>
    <t>Надбавка за вислугу років</t>
  </si>
  <si>
    <t xml:space="preserve">Грошова допомога допомога на оздоровлення </t>
  </si>
  <si>
    <t>Перерахунок зп за січень 2026</t>
  </si>
  <si>
    <t>Індексація</t>
  </si>
  <si>
    <t>Відпускні</t>
  </si>
  <si>
    <t>Лікарняні</t>
  </si>
  <si>
    <t>Грошова компенсація     невикористаної відпустки</t>
  </si>
  <si>
    <t xml:space="preserve">Премія </t>
  </si>
  <si>
    <t xml:space="preserve"> Разом нараховано</t>
  </si>
  <si>
    <t>Зарплата за першу половину місяця</t>
  </si>
  <si>
    <t>Податок на доходи ФО</t>
  </si>
  <si>
    <t xml:space="preserve"> Військовий збір</t>
  </si>
  <si>
    <t>Утримання профспілкових внесків</t>
  </si>
  <si>
    <t>Лікарняна каса</t>
  </si>
  <si>
    <t>Виплата в міжрозрахунковий період</t>
  </si>
  <si>
    <t xml:space="preserve"> Разом утримано</t>
  </si>
  <si>
    <t xml:space="preserve">До видачі </t>
  </si>
  <si>
    <t>МУЗИКА Ю.В.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</si>
  <si>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</si>
  <si>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</si>
  <si>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</si>
  <si>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ЧУБИЧ Л.В.</t>
  </si>
  <si>
    <t>Заступник начальника Управління - начальник фінансово-економічного відділу</t>
  </si>
  <si>
    <t xml:space="preserve"> РАЗОМ :</t>
  </si>
  <si>
    <t>Х</t>
  </si>
  <si>
    <t>За квітень 2026 року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</si>
</sst>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4"/>
      <color indexed="64"/>
      <name val="Times New Roman"/>
    </font>
    <font>
      <b/>
      <sz val="14"/>
      <color indexed="64"/>
      <name val="Times New Roman"/>
    </font>
    <font>
      <sz val="11"/>
      <color theme="1"/>
      <name val="Times New Roman"/>
    </font>
    <font>
      <b/>
      <sz val="13"/>
      <color indexed="64"/>
      <name val="Times New Roman"/>
    </font>
    <font>
      <b/>
      <sz val="9"/>
      <color indexed="64"/>
      <name val="Times New Roman"/>
    </font>
    <font>
      <sz val="7"/>
      <color indexed="64"/>
      <name val="Times New Roman"/>
    </font>
    <font>
      <sz val="9"/>
      <color indexed="64"/>
      <name val="Times New Roman"/>
    </font>
    <font>
      <sz val="9"/>
      <color theme="1"/>
      <name val="Times New Roman"/>
    </font>
    <font>
      <sz val="8"/>
      <color indexed="64"/>
      <name val="Times New Roman"/>
    </font>
    <font>
      <b/>
      <sz val="8"/>
      <color indexed="64"/>
      <name val="Times New Roman"/>
    </font>
    <font>
      <sz val="8.5"/>
      <color indexed="64"/>
      <name val="Times New Roman"/>
    </font>
    <font>
      <sz val="8"/>
      <color theme="1"/>
      <name val="Times New Roman"/>
    </font>
    <font>
      <b/>
      <sz val="7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nlyoffice.com/jsaProject" Target="js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2"/>
  <sheetViews>
    <sheetView tabSelected="1" topLeftCell="A3" zoomScale="120" workbookViewId="0">
      <selection activeCell="W10" sqref="W10"/>
    </sheetView>
  </sheetViews>
  <sheetFormatPr defaultRowHeight="1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0" width="8.5703125" customWidth="1"/>
    <col min="11" max="11" width="8.5703125" hidden="1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</row>
    <row r="2" spans="1:26" ht="39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2"/>
    </row>
    <row r="3" spans="1:26" ht="24.75" customHeight="1">
      <c r="A3" s="3"/>
      <c r="B3" s="3"/>
      <c r="C3" s="3"/>
      <c r="D3" s="3"/>
      <c r="E3" s="3"/>
      <c r="F3" s="16" t="s">
        <v>2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4"/>
      <c r="S3" s="3"/>
      <c r="T3" s="3"/>
      <c r="U3" s="3"/>
      <c r="V3" s="3"/>
      <c r="W3" s="3"/>
      <c r="X3" s="3"/>
      <c r="Y3" s="3"/>
      <c r="Z3" s="3"/>
    </row>
    <row r="4" spans="1:26" ht="16.5" customHeight="1">
      <c r="A4" s="3"/>
      <c r="B4" s="3"/>
      <c r="C4" s="3"/>
      <c r="D4" s="3"/>
      <c r="E4" s="3"/>
      <c r="F4" s="16" t="s">
        <v>36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4"/>
      <c r="S4" s="3"/>
      <c r="T4" s="3"/>
      <c r="U4" s="3"/>
      <c r="V4" s="3"/>
      <c r="W4" s="3"/>
      <c r="X4" s="3"/>
      <c r="Y4" s="3"/>
      <c r="Z4" s="3"/>
    </row>
    <row r="5" spans="1:26" ht="4.5" customHeight="1">
      <c r="A5" s="3"/>
      <c r="B5" s="17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3"/>
      <c r="Z5" s="3"/>
    </row>
    <row r="6" spans="1:26" ht="15" customHeight="1">
      <c r="A6" s="18"/>
      <c r="B6" s="1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Y6" s="3" t="s">
        <v>4</v>
      </c>
      <c r="Z6" s="3"/>
    </row>
    <row r="7" spans="1:26" ht="151.5" customHeight="1">
      <c r="A7" s="5" t="s">
        <v>5</v>
      </c>
      <c r="B7" s="19" t="s">
        <v>6</v>
      </c>
      <c r="C7" s="20"/>
      <c r="D7" s="5" t="s">
        <v>7</v>
      </c>
      <c r="E7" s="21" t="s">
        <v>8</v>
      </c>
      <c r="F7" s="22"/>
      <c r="G7" s="6" t="s">
        <v>9</v>
      </c>
      <c r="H7" s="6" t="s">
        <v>10</v>
      </c>
      <c r="I7" s="6" t="s">
        <v>11</v>
      </c>
      <c r="J7" s="6" t="s">
        <v>12</v>
      </c>
      <c r="K7" s="7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8" t="s">
        <v>19</v>
      </c>
      <c r="R7" s="8" t="s">
        <v>20</v>
      </c>
      <c r="S7" s="6" t="s">
        <v>21</v>
      </c>
      <c r="T7" s="6" t="s">
        <v>22</v>
      </c>
      <c r="U7" s="6" t="s">
        <v>23</v>
      </c>
      <c r="V7" s="6" t="s">
        <v>24</v>
      </c>
      <c r="W7" s="8" t="s">
        <v>25</v>
      </c>
      <c r="X7" s="8" t="s">
        <v>26</v>
      </c>
      <c r="Y7" s="8" t="s">
        <v>27</v>
      </c>
      <c r="Z7" s="3"/>
    </row>
    <row r="8" spans="1:26" ht="48" customHeight="1">
      <c r="A8" s="9">
        <v>1</v>
      </c>
      <c r="B8" s="23" t="s">
        <v>28</v>
      </c>
      <c r="C8" s="24"/>
      <c r="D8" s="10" t="s">
        <v>29</v>
      </c>
      <c r="E8" s="25">
        <v>22</v>
      </c>
      <c r="F8" s="26"/>
      <c r="G8" s="11">
        <v>53021</v>
      </c>
      <c r="H8" s="11">
        <v>600</v>
      </c>
      <c r="I8" s="11">
        <v>15906.3</v>
      </c>
      <c r="J8" s="11">
        <v>0</v>
      </c>
      <c r="K8" s="12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f t="shared" ref="Q8:Q9" si="0">SUM(G8:P8)</f>
        <v>69527.3</v>
      </c>
      <c r="R8" s="11">
        <v>24300</v>
      </c>
      <c r="S8" s="11">
        <f t="shared" ref="S8:S9" si="1">ROUND((Q8)*0.18,2)</f>
        <v>12514.91</v>
      </c>
      <c r="T8" s="11">
        <f t="shared" ref="T8:T9" si="2">ROUND((Q8)*5%,2)</f>
        <v>3476.37</v>
      </c>
      <c r="U8" s="11">
        <v>0</v>
      </c>
      <c r="V8" s="11">
        <v>0</v>
      </c>
      <c r="W8" s="11">
        <v>0</v>
      </c>
      <c r="X8" s="11">
        <f t="shared" ref="X8:X9" si="3">SUM(R8:W8)</f>
        <v>40291.280000000006</v>
      </c>
      <c r="Y8" s="11">
        <f t="shared" ref="Y8:Y10" si="4">Q8-X8</f>
        <v>29236.019999999997</v>
      </c>
    </row>
    <row r="9" spans="1:26" ht="99.75" customHeight="1">
      <c r="A9" s="9">
        <v>2</v>
      </c>
      <c r="B9" s="23" t="s">
        <v>30</v>
      </c>
      <c r="C9" s="24"/>
      <c r="D9" s="10" t="s">
        <v>31</v>
      </c>
      <c r="E9" s="25">
        <v>21</v>
      </c>
      <c r="F9" s="26"/>
      <c r="G9" s="11">
        <v>48080.45</v>
      </c>
      <c r="H9" s="11">
        <v>763.64</v>
      </c>
      <c r="I9" s="11">
        <v>14424.14</v>
      </c>
      <c r="J9" s="11">
        <v>0</v>
      </c>
      <c r="K9" s="11">
        <v>0</v>
      </c>
      <c r="L9" s="11">
        <v>0</v>
      </c>
      <c r="M9" s="11">
        <v>1581.48</v>
      </c>
      <c r="N9" s="11">
        <v>0</v>
      </c>
      <c r="O9" s="11">
        <v>0</v>
      </c>
      <c r="P9" s="11">
        <v>0</v>
      </c>
      <c r="Q9" s="11">
        <f t="shared" si="0"/>
        <v>64849.71</v>
      </c>
      <c r="R9" s="11">
        <v>23100</v>
      </c>
      <c r="S9" s="11">
        <f t="shared" si="1"/>
        <v>11672.95</v>
      </c>
      <c r="T9" s="11">
        <f t="shared" si="2"/>
        <v>3242.49</v>
      </c>
      <c r="U9" s="11">
        <v>0</v>
      </c>
      <c r="V9" s="11">
        <v>0</v>
      </c>
      <c r="W9" s="11">
        <v>1217.74</v>
      </c>
      <c r="X9" s="11">
        <f t="shared" si="3"/>
        <v>39233.179999999993</v>
      </c>
      <c r="Y9" s="11">
        <f t="shared" si="4"/>
        <v>25616.530000000006</v>
      </c>
    </row>
    <row r="10" spans="1:26" ht="94.5" customHeight="1">
      <c r="A10" s="9">
        <v>3</v>
      </c>
      <c r="B10" s="23" t="s">
        <v>32</v>
      </c>
      <c r="C10" s="24"/>
      <c r="D10" s="10" t="s">
        <v>33</v>
      </c>
      <c r="E10" s="25">
        <v>12</v>
      </c>
      <c r="F10" s="26"/>
      <c r="G10" s="11">
        <v>27474.55</v>
      </c>
      <c r="H10" s="11">
        <v>436.36</v>
      </c>
      <c r="I10" s="11">
        <v>8242.3700000000008</v>
      </c>
      <c r="J10" s="11">
        <v>0</v>
      </c>
      <c r="K10" s="11">
        <v>0</v>
      </c>
      <c r="L10" s="11">
        <v>0</v>
      </c>
      <c r="M10" s="11">
        <v>18799.16</v>
      </c>
      <c r="N10" s="11">
        <v>0</v>
      </c>
      <c r="O10" s="11">
        <v>0</v>
      </c>
      <c r="P10" s="11">
        <v>0</v>
      </c>
      <c r="Q10" s="11">
        <f>SUM(G10:P10)</f>
        <v>54952.44</v>
      </c>
      <c r="R10" s="11">
        <v>18500</v>
      </c>
      <c r="S10" s="11">
        <f>ROUND((Q10)*0.18,2)</f>
        <v>9891.44</v>
      </c>
      <c r="T10" s="11">
        <f>ROUND((Q10)*5%,2)</f>
        <v>2747.62</v>
      </c>
      <c r="U10" s="11">
        <v>0</v>
      </c>
      <c r="V10" s="11">
        <v>50</v>
      </c>
      <c r="W10" s="11">
        <v>14475.35</v>
      </c>
      <c r="X10" s="11">
        <f>SUM(R10:W10)</f>
        <v>45664.41</v>
      </c>
      <c r="Y10" s="11">
        <f t="shared" si="4"/>
        <v>9288.0299999999988</v>
      </c>
    </row>
    <row r="11" spans="1:26" ht="22.5" customHeight="1">
      <c r="A11" s="23" t="s">
        <v>34</v>
      </c>
      <c r="B11" s="27"/>
      <c r="C11" s="27"/>
      <c r="D11" s="24"/>
      <c r="E11" s="28" t="s">
        <v>35</v>
      </c>
      <c r="F11" s="29"/>
      <c r="G11" s="13">
        <f t="shared" ref="G11:Y11" si="5">SUM(G8:G10)</f>
        <v>128576</v>
      </c>
      <c r="H11" s="13">
        <f t="shared" si="5"/>
        <v>1800</v>
      </c>
      <c r="I11" s="13">
        <f t="shared" si="5"/>
        <v>38572.81</v>
      </c>
      <c r="J11" s="13">
        <f t="shared" si="5"/>
        <v>0</v>
      </c>
      <c r="K11" s="13">
        <f t="shared" si="5"/>
        <v>0</v>
      </c>
      <c r="L11" s="13">
        <f t="shared" si="5"/>
        <v>0</v>
      </c>
      <c r="M11" s="13">
        <f t="shared" si="5"/>
        <v>20380.64</v>
      </c>
      <c r="N11" s="13">
        <f t="shared" si="5"/>
        <v>0</v>
      </c>
      <c r="O11" s="13">
        <f t="shared" si="5"/>
        <v>0</v>
      </c>
      <c r="P11" s="13">
        <f t="shared" si="5"/>
        <v>0</v>
      </c>
      <c r="Q11" s="13">
        <f t="shared" si="5"/>
        <v>189329.45</v>
      </c>
      <c r="R11" s="13">
        <f t="shared" si="5"/>
        <v>65900</v>
      </c>
      <c r="S11" s="13">
        <f>SUM(S8:S10)</f>
        <v>34079.300000000003</v>
      </c>
      <c r="T11" s="13">
        <f t="shared" si="5"/>
        <v>9466.48</v>
      </c>
      <c r="U11" s="13">
        <f t="shared" si="5"/>
        <v>0</v>
      </c>
      <c r="V11" s="13">
        <f t="shared" si="5"/>
        <v>50</v>
      </c>
      <c r="W11" s="13">
        <f t="shared" si="5"/>
        <v>15693.09</v>
      </c>
      <c r="X11" s="13">
        <f t="shared" si="5"/>
        <v>125188.87</v>
      </c>
      <c r="Y11" s="13">
        <f t="shared" si="5"/>
        <v>64140.58</v>
      </c>
    </row>
    <row r="12" spans="1:26" ht="9.9499999999999993" customHeight="1"/>
  </sheetData>
  <mergeCells count="16">
    <mergeCell ref="B9:C9"/>
    <mergeCell ref="E9:F9"/>
    <mergeCell ref="B10:C10"/>
    <mergeCell ref="E10:F10"/>
    <mergeCell ref="A11:D11"/>
    <mergeCell ref="E11:F11"/>
    <mergeCell ref="A6:B6"/>
    <mergeCell ref="B7:C7"/>
    <mergeCell ref="E7:F7"/>
    <mergeCell ref="B8:C8"/>
    <mergeCell ref="E8:F8"/>
    <mergeCell ref="A1:J1"/>
    <mergeCell ref="A2:X2"/>
    <mergeCell ref="F3:Q3"/>
    <mergeCell ref="F4:Q4"/>
    <mergeCell ref="B5:X5"/>
  </mergeCells>
  <pageMargins left="0.19685039370078738" right="0.19685039370078738" top="0.39370078740157477" bottom="0.39370078740157477" header="0.51181102362204722" footer="0.51181102362204722"/>
  <pageSetup paperSize="9" scale="74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PC</cp:lastModifiedBy>
  <cp:revision>1</cp:revision>
  <dcterms:created xsi:type="dcterms:W3CDTF">2021-12-21T12:21:16Z</dcterms:created>
  <dcterms:modified xsi:type="dcterms:W3CDTF">2026-05-04T13:12:23Z</dcterms:modified>
</cp:coreProperties>
</file>