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груден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M11" i="1" l="1"/>
  <c r="P8" i="1" l="1"/>
  <c r="R8" i="1" s="1"/>
  <c r="S8" i="1" l="1"/>
  <c r="L11" i="1"/>
  <c r="W8" i="1" l="1"/>
  <c r="X8" i="1" s="1"/>
  <c r="N11" i="1"/>
  <c r="V11" i="1" l="1"/>
  <c r="U11" i="1" l="1"/>
  <c r="Q11" i="1"/>
  <c r="P9" i="1"/>
  <c r="R9" i="1" s="1"/>
  <c r="P10" i="1"/>
  <c r="R11" i="1" s="1"/>
  <c r="S10" i="1" l="1"/>
  <c r="S9" i="1"/>
  <c r="T11" i="1"/>
  <c r="G11" i="1"/>
  <c r="H11" i="1"/>
  <c r="I11" i="1"/>
  <c r="J11" i="1"/>
  <c r="K11" i="1"/>
  <c r="O11" i="1"/>
  <c r="P11" i="1"/>
  <c r="W10" i="1" l="1"/>
  <c r="X10" i="1" s="1"/>
  <c r="S11" i="1"/>
  <c r="W9" i="1"/>
  <c r="X9" i="1" s="1"/>
  <c r="W11" i="1" l="1"/>
  <c r="X11" i="1"/>
</calcChain>
</file>

<file path=xl/sharedStrings.xml><?xml version="1.0" encoding="utf-8"?>
<sst xmlns="http://schemas.openxmlformats.org/spreadsheetml/2006/main" count="36" uniqueCount="36">
  <si>
    <t/>
  </si>
  <si>
    <t>№ з/п</t>
  </si>
  <si>
    <t>П.І.Б.</t>
  </si>
  <si>
    <t>Посада</t>
  </si>
  <si>
    <t xml:space="preserve"> Разом нараховано</t>
  </si>
  <si>
    <t xml:space="preserve"> Разом утримано</t>
  </si>
  <si>
    <t xml:space="preserve"> РАЗОМ :</t>
  </si>
  <si>
    <t>Начальник Управління</t>
  </si>
  <si>
    <t>СОРОНОВИЧ О.Ю.</t>
  </si>
  <si>
    <t>Заступник начальника Управління - начальник відділу загальної середньої та корекційної освіти</t>
  </si>
  <si>
    <t>Х</t>
  </si>
  <si>
    <t>Оклад</t>
  </si>
  <si>
    <t>Надбавка за ранг</t>
  </si>
  <si>
    <t>Надбавка за вислугу років</t>
  </si>
  <si>
    <t>Відпрацьовано днів</t>
  </si>
  <si>
    <t>Податок на доходи ФО</t>
  </si>
  <si>
    <t xml:space="preserve"> Військовий збір</t>
  </si>
  <si>
    <t>Утримання профспілкових внесків</t>
  </si>
  <si>
    <t>грн</t>
  </si>
  <si>
    <t>Заступник начальника Управління - начальник фінансово-економічного відділу</t>
  </si>
  <si>
    <t>ЧУБИЧ Л.В.</t>
  </si>
  <si>
    <t>Індексація</t>
  </si>
  <si>
    <t>Зарплата за першу половину місяця</t>
  </si>
  <si>
    <t>Лікарняна каса</t>
  </si>
  <si>
    <t xml:space="preserve"> Керівництво </t>
  </si>
  <si>
    <t>ВИТЯГ З РОЗРАХУНКОВО-ПЛАТІЖНОЇ ВІДОМОСТІ</t>
  </si>
  <si>
    <t xml:space="preserve">До видачі </t>
  </si>
  <si>
    <t>Управління освіти і науки Чернігівської                                     обласної державної адміністрації</t>
  </si>
  <si>
    <t>Виплата в міжрозрахунковий період</t>
  </si>
  <si>
    <t>Премія щомісячна</t>
  </si>
  <si>
    <t>МУЗИКА Ю.В.</t>
  </si>
  <si>
    <t>Лікарняні</t>
  </si>
  <si>
    <t>Відпускні</t>
  </si>
  <si>
    <t>Грошова компенсація     невикористаної відпустки</t>
  </si>
  <si>
    <t xml:space="preserve">Грошова допомога допомога на оздоровлення </t>
  </si>
  <si>
    <t>За вересень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</si>
</sst>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29">
    <xf numFmtId="0" fontId="0" fillId="0" borderId="0" xfId="0"/>
    <xf numFmtId="0" fontId="1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right" vertical="center" wrapText="1"/>
    </xf>
    <xf numFmtId="4" fontId="1" fillId="33" borderId="10" xfId="0" applyNumberFormat="1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9" fillId="33" borderId="10" xfId="0" applyFont="1" applyFill="1" applyBorder="1" applyAlignment="1">
      <alignment horizontal="center" vertical="center" textRotation="90" wrapText="1"/>
    </xf>
    <xf numFmtId="0" fontId="30" fillId="33" borderId="10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left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3" fontId="25" fillId="33" borderId="11" xfId="0" applyNumberFormat="1" applyFont="1" applyFill="1" applyBorder="1" applyAlignment="1">
      <alignment horizontal="center" vertical="center" wrapText="1"/>
    </xf>
    <xf numFmtId="3" fontId="25" fillId="33" borderId="12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textRotation="90" wrapText="1"/>
    </xf>
    <xf numFmtId="0" fontId="29" fillId="33" borderId="12" xfId="0" applyFont="1" applyFill="1" applyBorder="1" applyAlignment="1">
      <alignment horizontal="center" vertical="center" textRotation="90" wrapText="1"/>
    </xf>
    <xf numFmtId="0" fontId="2" fillId="33" borderId="11" xfId="0" applyFont="1" applyFill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zoomScaleNormal="100" zoomScaleSheetLayoutView="100" workbookViewId="0">
      <selection activeCell="H13" sqref="H13"/>
    </sheetView>
  </sheetViews>
  <sheetFormatPr defaultRowHeight="15" x14ac:dyDescent="0.25"/>
  <cols>
    <col min="1" max="1" width="3.140625" customWidth="1"/>
    <col min="2" max="2" width="2.42578125" customWidth="1"/>
    <col min="3" max="3" width="12.5703125" customWidth="1"/>
    <col min="4" max="4" width="13.140625" customWidth="1"/>
    <col min="5" max="5" width="1.5703125" customWidth="1"/>
    <col min="6" max="6" width="3.5703125" customWidth="1"/>
    <col min="7" max="7" width="7.5703125" customWidth="1"/>
    <col min="8" max="8" width="8.85546875" customWidth="1"/>
    <col min="9" max="9" width="9.5703125" customWidth="1"/>
    <col min="10" max="10" width="8.5703125" customWidth="1"/>
    <col min="11" max="11" width="6.5703125" customWidth="1"/>
    <col min="12" max="13" width="9.28515625" customWidth="1"/>
    <col min="14" max="14" width="7.85546875" bestFit="1" customWidth="1"/>
    <col min="15" max="15" width="7.85546875" customWidth="1"/>
    <col min="16" max="16" width="8.85546875" customWidth="1"/>
    <col min="17" max="17" width="8.140625" customWidth="1"/>
    <col min="18" max="18" width="8.28515625" customWidth="1"/>
    <col min="19" max="19" width="6.85546875" customWidth="1"/>
    <col min="20" max="21" width="7.5703125" customWidth="1"/>
    <col min="22" max="22" width="8.28515625" customWidth="1"/>
    <col min="23" max="23" width="8.85546875" customWidth="1"/>
    <col min="24" max="24" width="8.28515625" customWidth="1"/>
  </cols>
  <sheetData>
    <row r="1" spans="1:25" ht="41.25" customHeight="1" x14ac:dyDescent="0.2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25" ht="39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5"/>
    </row>
    <row r="3" spans="1:25" ht="24.75" customHeight="1" x14ac:dyDescent="0.25">
      <c r="A3" s="8"/>
      <c r="B3" s="8"/>
      <c r="C3" s="8"/>
      <c r="D3" s="8"/>
      <c r="E3" s="8"/>
      <c r="F3" s="12" t="s">
        <v>24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4"/>
      <c r="R3" s="8"/>
      <c r="S3" s="8"/>
      <c r="T3" s="8"/>
      <c r="U3" s="8"/>
      <c r="V3" s="8"/>
      <c r="W3" s="8"/>
      <c r="X3" s="8"/>
      <c r="Y3" s="8"/>
    </row>
    <row r="4" spans="1:25" ht="16.5" customHeight="1" x14ac:dyDescent="0.25">
      <c r="A4" s="8"/>
      <c r="B4" s="8"/>
      <c r="C4" s="8"/>
      <c r="D4" s="8"/>
      <c r="E4" s="8"/>
      <c r="F4" s="12" t="s">
        <v>35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4"/>
      <c r="R4" s="8"/>
      <c r="S4" s="8"/>
      <c r="T4" s="8"/>
      <c r="U4" s="8"/>
      <c r="V4" s="8"/>
      <c r="W4" s="8"/>
      <c r="X4" s="8"/>
      <c r="Y4" s="8"/>
    </row>
    <row r="5" spans="1:25" ht="4.5" customHeight="1" x14ac:dyDescent="0.25">
      <c r="A5" s="8"/>
      <c r="B5" s="13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</row>
    <row r="6" spans="1:25" ht="15" customHeight="1" x14ac:dyDescent="0.25">
      <c r="A6" s="14"/>
      <c r="B6" s="1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 t="s">
        <v>18</v>
      </c>
      <c r="Y6" s="8"/>
    </row>
    <row r="7" spans="1:25" ht="151.5" customHeight="1" x14ac:dyDescent="0.25">
      <c r="A7" s="6" t="s">
        <v>1</v>
      </c>
      <c r="B7" s="24" t="s">
        <v>2</v>
      </c>
      <c r="C7" s="25"/>
      <c r="D7" s="6" t="s">
        <v>3</v>
      </c>
      <c r="E7" s="26" t="s">
        <v>14</v>
      </c>
      <c r="F7" s="27"/>
      <c r="G7" s="9" t="s">
        <v>11</v>
      </c>
      <c r="H7" s="9" t="s">
        <v>12</v>
      </c>
      <c r="I7" s="9" t="s">
        <v>13</v>
      </c>
      <c r="J7" s="9" t="s">
        <v>34</v>
      </c>
      <c r="K7" s="9" t="s">
        <v>21</v>
      </c>
      <c r="L7" s="9" t="s">
        <v>32</v>
      </c>
      <c r="M7" s="9" t="s">
        <v>31</v>
      </c>
      <c r="N7" s="9" t="s">
        <v>33</v>
      </c>
      <c r="O7" s="9" t="s">
        <v>29</v>
      </c>
      <c r="P7" s="7" t="s">
        <v>4</v>
      </c>
      <c r="Q7" s="7" t="s">
        <v>22</v>
      </c>
      <c r="R7" s="9" t="s">
        <v>15</v>
      </c>
      <c r="S7" s="9" t="s">
        <v>16</v>
      </c>
      <c r="T7" s="9" t="s">
        <v>17</v>
      </c>
      <c r="U7" s="9" t="s">
        <v>23</v>
      </c>
      <c r="V7" s="7" t="s">
        <v>28</v>
      </c>
      <c r="W7" s="7" t="s">
        <v>5</v>
      </c>
      <c r="X7" s="7" t="s">
        <v>26</v>
      </c>
      <c r="Y7" s="8"/>
    </row>
    <row r="8" spans="1:25" ht="48" customHeight="1" x14ac:dyDescent="0.25">
      <c r="A8" s="1">
        <v>1</v>
      </c>
      <c r="B8" s="28" t="s">
        <v>30</v>
      </c>
      <c r="C8" s="21"/>
      <c r="D8" s="10" t="s">
        <v>7</v>
      </c>
      <c r="E8" s="18">
        <v>21</v>
      </c>
      <c r="F8" s="19"/>
      <c r="G8" s="3">
        <v>25842</v>
      </c>
      <c r="H8" s="3">
        <v>500</v>
      </c>
      <c r="I8" s="3">
        <v>7752.6</v>
      </c>
      <c r="J8" s="3">
        <v>0</v>
      </c>
      <c r="K8" s="3">
        <v>115.06</v>
      </c>
      <c r="L8" s="3">
        <v>0</v>
      </c>
      <c r="M8" s="3">
        <v>0</v>
      </c>
      <c r="N8" s="3">
        <v>0</v>
      </c>
      <c r="O8" s="3">
        <v>0</v>
      </c>
      <c r="P8" s="3">
        <f>SUM(G8:O8)</f>
        <v>34209.659999999996</v>
      </c>
      <c r="Q8" s="3">
        <v>13100</v>
      </c>
      <c r="R8" s="3">
        <f>ROUND((P8)*0.18,2)</f>
        <v>6157.74</v>
      </c>
      <c r="S8" s="3">
        <f>ROUND((P8)*1.5%,2)</f>
        <v>513.14</v>
      </c>
      <c r="T8" s="3">
        <v>0</v>
      </c>
      <c r="U8" s="3">
        <v>0</v>
      </c>
      <c r="V8" s="3">
        <v>0</v>
      </c>
      <c r="W8" s="3">
        <f>SUM(Q8:V8)</f>
        <v>19770.879999999997</v>
      </c>
      <c r="X8" s="3">
        <f>P8-W8</f>
        <v>14438.779999999999</v>
      </c>
    </row>
    <row r="9" spans="1:25" ht="99.75" customHeight="1" x14ac:dyDescent="0.25">
      <c r="A9" s="1">
        <v>2</v>
      </c>
      <c r="B9" s="16" t="s">
        <v>8</v>
      </c>
      <c r="C9" s="17"/>
      <c r="D9" s="10" t="s">
        <v>9</v>
      </c>
      <c r="E9" s="18">
        <v>21</v>
      </c>
      <c r="F9" s="19"/>
      <c r="G9" s="3">
        <v>24550</v>
      </c>
      <c r="H9" s="3">
        <v>700</v>
      </c>
      <c r="I9" s="3">
        <v>7365</v>
      </c>
      <c r="J9" s="3">
        <v>0</v>
      </c>
      <c r="K9" s="3">
        <v>115.06</v>
      </c>
      <c r="L9" s="3">
        <v>0</v>
      </c>
      <c r="M9" s="3">
        <v>0</v>
      </c>
      <c r="N9" s="3">
        <v>0</v>
      </c>
      <c r="O9" s="3">
        <v>0</v>
      </c>
      <c r="P9" s="3">
        <f>SUM(G9:O9)</f>
        <v>32730.06</v>
      </c>
      <c r="Q9" s="3">
        <v>12500</v>
      </c>
      <c r="R9" s="3">
        <f>ROUND((P9)*0.18,2)</f>
        <v>5891.41</v>
      </c>
      <c r="S9" s="3">
        <f>ROUND((P9)*1.5%,2)</f>
        <v>490.95</v>
      </c>
      <c r="T9" s="3">
        <v>0</v>
      </c>
      <c r="U9" s="3">
        <v>0</v>
      </c>
      <c r="V9" s="3">
        <v>0</v>
      </c>
      <c r="W9" s="3">
        <f>SUM(Q9:V9)</f>
        <v>18882.36</v>
      </c>
      <c r="X9" s="3">
        <f t="shared" ref="X9:X10" si="0">P9-W9</f>
        <v>13847.7</v>
      </c>
    </row>
    <row r="10" spans="1:25" ht="94.5" customHeight="1" x14ac:dyDescent="0.25">
      <c r="A10" s="1">
        <v>3</v>
      </c>
      <c r="B10" s="16" t="s">
        <v>20</v>
      </c>
      <c r="C10" s="17"/>
      <c r="D10" s="10" t="s">
        <v>19</v>
      </c>
      <c r="E10" s="18">
        <v>15</v>
      </c>
      <c r="F10" s="19"/>
      <c r="G10" s="3">
        <v>17535.71</v>
      </c>
      <c r="H10" s="3">
        <v>571.42999999999995</v>
      </c>
      <c r="I10" s="3">
        <v>5260.71</v>
      </c>
      <c r="J10" s="3">
        <v>0</v>
      </c>
      <c r="K10" s="3">
        <v>82.19</v>
      </c>
      <c r="L10" s="3">
        <v>0</v>
      </c>
      <c r="M10" s="3">
        <v>0</v>
      </c>
      <c r="N10" s="3">
        <v>0</v>
      </c>
      <c r="O10" s="3">
        <v>0</v>
      </c>
      <c r="P10" s="3">
        <f>SUM(G10:O10)</f>
        <v>23450.039999999997</v>
      </c>
      <c r="Q10" s="3">
        <v>5000</v>
      </c>
      <c r="R10" s="3">
        <f>ROUND((P10)*0.18,2)</f>
        <v>4221.01</v>
      </c>
      <c r="S10" s="3">
        <f>ROUND((P10)*1.5%,2)</f>
        <v>351.75</v>
      </c>
      <c r="T10" s="3">
        <v>0</v>
      </c>
      <c r="U10" s="3">
        <v>50</v>
      </c>
      <c r="V10" s="3">
        <v>0</v>
      </c>
      <c r="W10" s="3">
        <f>SUM(Q10:V10)</f>
        <v>9622.76</v>
      </c>
      <c r="X10" s="3">
        <f t="shared" si="0"/>
        <v>13827.279999999997</v>
      </c>
    </row>
    <row r="11" spans="1:25" ht="22.5" customHeight="1" x14ac:dyDescent="0.25">
      <c r="A11" s="16" t="s">
        <v>6</v>
      </c>
      <c r="B11" s="20"/>
      <c r="C11" s="20"/>
      <c r="D11" s="21"/>
      <c r="E11" s="22" t="s">
        <v>10</v>
      </c>
      <c r="F11" s="23"/>
      <c r="G11" s="2">
        <f t="shared" ref="G11:X11" si="1">SUM(G8:G10)</f>
        <v>67927.709999999992</v>
      </c>
      <c r="H11" s="2">
        <f t="shared" si="1"/>
        <v>1771.4299999999998</v>
      </c>
      <c r="I11" s="2">
        <f t="shared" si="1"/>
        <v>20378.310000000001</v>
      </c>
      <c r="J11" s="2">
        <f t="shared" si="1"/>
        <v>0</v>
      </c>
      <c r="K11" s="2">
        <f t="shared" si="1"/>
        <v>312.31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>
        <f t="shared" si="1"/>
        <v>90389.759999999995</v>
      </c>
      <c r="Q11" s="2">
        <f t="shared" si="1"/>
        <v>30600</v>
      </c>
      <c r="R11" s="2">
        <f>SUM(R8:R10)</f>
        <v>16270.16</v>
      </c>
      <c r="S11" s="2">
        <f t="shared" si="1"/>
        <v>1355.84</v>
      </c>
      <c r="T11" s="2">
        <f t="shared" si="1"/>
        <v>0</v>
      </c>
      <c r="U11" s="2">
        <f t="shared" si="1"/>
        <v>50</v>
      </c>
      <c r="V11" s="2">
        <f t="shared" si="1"/>
        <v>0</v>
      </c>
      <c r="W11" s="2">
        <f t="shared" si="1"/>
        <v>48276</v>
      </c>
      <c r="X11" s="2">
        <f t="shared" si="1"/>
        <v>42113.759999999995</v>
      </c>
    </row>
    <row r="12" spans="1:25" ht="9.9499999999999993" customHeight="1" x14ac:dyDescent="0.25"/>
  </sheetData>
  <mergeCells count="16">
    <mergeCell ref="B10:C10"/>
    <mergeCell ref="E10:F10"/>
    <mergeCell ref="A11:D11"/>
    <mergeCell ref="E11:F11"/>
    <mergeCell ref="B7:C7"/>
    <mergeCell ref="E7:F7"/>
    <mergeCell ref="B9:C9"/>
    <mergeCell ref="E9:F9"/>
    <mergeCell ref="B8:C8"/>
    <mergeCell ref="E8:F8"/>
    <mergeCell ref="A1:J1"/>
    <mergeCell ref="F3:P3"/>
    <mergeCell ref="F4:P4"/>
    <mergeCell ref="B5:W5"/>
    <mergeCell ref="A6:B6"/>
    <mergeCell ref="A2:W2"/>
  </mergeCells>
  <pageMargins left="0.19685039370078741" right="0.19685039370078741" top="0.39370078740157483" bottom="0.39370078740157483" header="0.51181102362204722" footer="0.51181102362204722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UON-317</cp:lastModifiedBy>
  <cp:lastPrinted>2024-02-29T08:38:20Z</cp:lastPrinted>
  <dcterms:created xsi:type="dcterms:W3CDTF">2021-12-21T12:21:16Z</dcterms:created>
  <dcterms:modified xsi:type="dcterms:W3CDTF">2024-10-01T08:13:55Z</dcterms:modified>
</cp:coreProperties>
</file>