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трав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s="1"/>
  <c r="R8" i="1" l="1"/>
  <c r="W8" i="1" s="1"/>
  <c r="X8" i="1" s="1"/>
  <c r="L11" i="1"/>
  <c r="I10" i="1" l="1"/>
  <c r="N11" i="1" l="1"/>
  <c r="V11" i="1" l="1"/>
  <c r="U11" i="1" l="1"/>
  <c r="Q11" i="1"/>
  <c r="P9" i="1"/>
  <c r="R9" i="1" s="1"/>
  <c r="P10" i="1"/>
  <c r="R10" i="1" l="1"/>
  <c r="S10" i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<sst xmlns="http://schemas.openxmlformats.org/spreadsheetml/2006/main" count="36" uniqueCount="36">
  <si>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</si>
  <si>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</si>
  <si>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</si>
  <si>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</si>
  <si>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</si>
  <si>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</si>
  <si>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</si>
  <si>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</si>
  <si>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</si>
  <si>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</si>
  <si>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</si>
  <si>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</si>
  <si>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</si>
  <si>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</si>
  <si>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</si>
  <si>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</si>
  <si>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</si>
  <si>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</si>
  <si>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</si>
  <si>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</si>
  <si>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</si>
  <si>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</si>
  <si>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</si>
  <si>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</si>
  <si>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</si>
  <si>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</si>
  <si>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</si>
  <si>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</si>
  <si>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</si>
  <si>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</si>
  <si>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</si>
  <si>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</si>
  <si>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</si>
  <si>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</si>
  <si>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За червень 2023 року</t>
  </si>
  <si>
    <t>Матеріальна допомога на оздоровлення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</si>
</sst>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Z11" sqref="Z11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5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5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27" t="s">
        <v>34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"/>
      <c r="Y5" s="8"/>
    </row>
    <row r="6" spans="1:25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35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22</v>
      </c>
      <c r="G8" s="3">
        <v>11200</v>
      </c>
      <c r="H8" s="3">
        <v>500</v>
      </c>
      <c r="I8" s="3">
        <v>5600</v>
      </c>
      <c r="J8" s="3">
        <v>7840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25140</v>
      </c>
      <c r="Q8" s="3">
        <v>9100</v>
      </c>
      <c r="R8" s="3">
        <f>ROUND((P8)*0.18,2)</f>
        <v>4525.2</v>
      </c>
      <c r="S8" s="3">
        <f>ROUND((P8)*1.5%,2)</f>
        <v>377.1</v>
      </c>
      <c r="T8" s="3">
        <v>0</v>
      </c>
      <c r="U8" s="3">
        <v>0</v>
      </c>
      <c r="V8" s="3">
        <v>0</v>
      </c>
      <c r="W8" s="3">
        <f>SUM(Q8:V8)</f>
        <v>14002.300000000001</v>
      </c>
      <c r="X8" s="3">
        <f>P8-W8</f>
        <v>11137.699999999999</v>
      </c>
    </row>
    <row r="9" spans="1:25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22</v>
      </c>
      <c r="F9" s="16"/>
      <c r="G9" s="3">
        <v>9800</v>
      </c>
      <c r="H9" s="3">
        <v>700</v>
      </c>
      <c r="I9" s="3">
        <v>4900</v>
      </c>
      <c r="J9" s="3">
        <v>6860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22260</v>
      </c>
      <c r="Q9" s="3">
        <v>8100</v>
      </c>
      <c r="R9" s="3">
        <f>ROUND((P9)*0.18,2)</f>
        <v>4006.8</v>
      </c>
      <c r="S9" s="3">
        <f>ROUND((P9)*1.5%,2)</f>
        <v>333.9</v>
      </c>
      <c r="T9" s="3">
        <v>0</v>
      </c>
      <c r="U9" s="3">
        <v>0</v>
      </c>
      <c r="V9" s="3">
        <v>0</v>
      </c>
      <c r="W9" s="3">
        <f>SUM(Q9:V9)</f>
        <v>12440.699999999999</v>
      </c>
      <c r="X9" s="3">
        <f t="shared" ref="X9:X10" si="0">P9-W9</f>
        <v>9819.3000000000011</v>
      </c>
    </row>
    <row r="10" spans="1:25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22</v>
      </c>
      <c r="F10" s="16"/>
      <c r="G10" s="3">
        <v>9800</v>
      </c>
      <c r="H10" s="3">
        <v>800</v>
      </c>
      <c r="I10" s="3">
        <f>G10*50%</f>
        <v>4900</v>
      </c>
      <c r="J10" s="3">
        <v>6860</v>
      </c>
      <c r="K10" s="3">
        <v>0</v>
      </c>
      <c r="L10" s="3">
        <v>9527.7099999999991</v>
      </c>
      <c r="M10" s="3">
        <v>0</v>
      </c>
      <c r="N10" s="3">
        <v>22498.880000000001</v>
      </c>
      <c r="O10" s="3">
        <v>0</v>
      </c>
      <c r="P10" s="3">
        <f>SUM(G10:O10)</f>
        <v>54386.59</v>
      </c>
      <c r="Q10" s="3">
        <v>8100</v>
      </c>
      <c r="R10" s="3">
        <f t="shared" ref="R10" si="1">ROUND((P10)*0.18,2)</f>
        <v>9789.59</v>
      </c>
      <c r="S10" s="3">
        <f>ROUND((P10)*1.5%,2)</f>
        <v>815.8</v>
      </c>
      <c r="T10" s="3">
        <v>0</v>
      </c>
      <c r="U10" s="3">
        <v>50</v>
      </c>
      <c r="V10" s="3">
        <v>0</v>
      </c>
      <c r="W10" s="3">
        <f>SUM(Q10:V10)</f>
        <v>18755.39</v>
      </c>
      <c r="X10" s="3">
        <f t="shared" si="0"/>
        <v>35631.199999999997</v>
      </c>
    </row>
    <row r="11" spans="1:25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X11" si="2">SUM(G8:G10)</f>
        <v>30800</v>
      </c>
      <c r="H11" s="2">
        <f t="shared" si="2"/>
        <v>2000</v>
      </c>
      <c r="I11" s="2">
        <f t="shared" si="2"/>
        <v>15400</v>
      </c>
      <c r="J11" s="2">
        <f t="shared" si="2"/>
        <v>21560</v>
      </c>
      <c r="K11" s="2">
        <f t="shared" si="2"/>
        <v>0</v>
      </c>
      <c r="L11" s="2">
        <f t="shared" si="2"/>
        <v>9527.7099999999991</v>
      </c>
      <c r="M11" s="2">
        <f t="shared" si="2"/>
        <v>0</v>
      </c>
      <c r="N11" s="2">
        <f t="shared" si="2"/>
        <v>22498.880000000001</v>
      </c>
      <c r="O11" s="2">
        <f t="shared" si="2"/>
        <v>0</v>
      </c>
      <c r="P11" s="2">
        <f t="shared" si="2"/>
        <v>101786.59</v>
      </c>
      <c r="Q11" s="2">
        <f t="shared" si="2"/>
        <v>25300</v>
      </c>
      <c r="R11" s="2">
        <f t="shared" si="2"/>
        <v>18321.59</v>
      </c>
      <c r="S11" s="2">
        <f t="shared" si="2"/>
        <v>1526.8</v>
      </c>
      <c r="T11" s="2">
        <f t="shared" si="2"/>
        <v>0</v>
      </c>
      <c r="U11" s="2">
        <f t="shared" si="2"/>
        <v>50</v>
      </c>
      <c r="V11" s="2">
        <f t="shared" si="2"/>
        <v>0</v>
      </c>
      <c r="W11" s="2">
        <f t="shared" si="2"/>
        <v>45198.39</v>
      </c>
      <c r="X11" s="2">
        <f t="shared" si="2"/>
        <v>56588.2</v>
      </c>
    </row>
    <row r="12" spans="1:25" ht="9.9499999999999993" customHeight="1" x14ac:dyDescent="0.25"/>
  </sheetData>
  <mergeCells count="15">
    <mergeCell ref="A1:J1"/>
    <mergeCell ref="F3:P3"/>
    <mergeCell ref="F4:P4"/>
    <mergeCell ref="B5:W5"/>
    <mergeCell ref="A6:B6"/>
    <mergeCell ref="A2:W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2023-07-05T12:22:11Z</cp:lastPrinted>
  <dcterms:created xsi:type="dcterms:W3CDTF">2021-12-21T12:21:16Z</dcterms:created>
  <dcterms:modified xsi:type="dcterms:W3CDTF">2023-07-05T12:23:05Z</dcterms:modified>
</cp:coreProperties>
</file>