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верес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O8" i="1" l="1"/>
  <c r="R8" i="1" s="1"/>
  <c r="Q8" i="1" l="1"/>
  <c r="V8" i="1" s="1"/>
  <c r="W8" i="1" s="1"/>
  <c r="L11" i="1"/>
  <c r="I10" i="1" l="1"/>
  <c r="M11" i="1" l="1"/>
  <c r="U11" i="1" l="1"/>
  <c r="T11" i="1" l="1"/>
  <c r="P11" i="1"/>
  <c r="O9" i="1"/>
  <c r="O10" i="1"/>
  <c r="Q10" i="1" l="1"/>
  <c r="R10" i="1"/>
  <c r="R9" i="1"/>
  <c r="S11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Q11" i="1"/>
  <c r="V11" i="1" l="1"/>
  <c r="W11" i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<sst xmlns="http://schemas.openxmlformats.org/spreadsheetml/2006/main" count="35" uniqueCount="35">
  <si>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</si>
  <si>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</si>
  <si>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</si>
  <si>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</si>
  <si>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</si>
  <si>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</si>
  <si>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</si>
  <si>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</si>
  <si>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</si>
  <si>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</si>
  <si>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</si>
  <si>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</si>
  <si>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</si>
  <si>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</si>
  <si>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</si>
  <si>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</si>
  <si>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</si>
  <si>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</si>
  <si>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</si>
  <si>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</si>
  <si>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</si>
  <si>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</si>
  <si>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</si>
  <si>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</si>
  <si>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</si>
  <si>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</si>
  <si>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</si>
  <si>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</si>
  <si>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</si>
  <si>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</si>
  <si>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</si>
  <si>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</si>
  <si>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Компенсація невикористаної відпускні</t>
  </si>
  <si>
    <t>Премія одноразова</t>
  </si>
  <si>
    <t>За березень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</si>
</sst>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="90" zoomScaleNormal="90" zoomScaleSheetLayoutView="100" workbookViewId="0">
      <selection activeCell="Z11" sqref="Z11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2" width="9.28515625" customWidth="1"/>
    <col min="13" max="13" width="7.85546875" bestFit="1" customWidth="1"/>
    <col min="14" max="14" width="7.85546875" customWidth="1"/>
    <col min="15" max="15" width="8.85546875" customWidth="1"/>
    <col min="16" max="16" width="8.140625" customWidth="1"/>
    <col min="17" max="17" width="8.28515625" customWidth="1"/>
    <col min="18" max="18" width="6.85546875" customWidth="1"/>
    <col min="19" max="20" width="7.5703125" customWidth="1"/>
    <col min="21" max="21" width="8.28515625" customWidth="1"/>
    <col min="22" max="22" width="8.85546875" customWidth="1"/>
    <col min="23" max="23" width="8.28515625" customWidth="1"/>
  </cols>
  <sheetData>
    <row r="1" spans="1:24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4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5"/>
    </row>
    <row r="3" spans="1:24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14" t="s">
        <v>34</v>
      </c>
      <c r="G4" s="14"/>
      <c r="H4" s="14"/>
      <c r="I4" s="14"/>
      <c r="J4" s="14"/>
      <c r="K4" s="14"/>
      <c r="L4" s="14"/>
      <c r="M4" s="14"/>
      <c r="N4" s="14"/>
      <c r="O4" s="14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8"/>
      <c r="X5" s="8"/>
    </row>
    <row r="6" spans="1:24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19</v>
      </c>
      <c r="X6" s="8"/>
    </row>
    <row r="7" spans="1:24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32</v>
      </c>
      <c r="M7" s="9" t="s">
        <v>33</v>
      </c>
      <c r="N7" s="9" t="s">
        <v>30</v>
      </c>
      <c r="O7" s="7" t="s">
        <v>4</v>
      </c>
      <c r="P7" s="7" t="s">
        <v>23</v>
      </c>
      <c r="Q7" s="9" t="s">
        <v>16</v>
      </c>
      <c r="R7" s="9" t="s">
        <v>17</v>
      </c>
      <c r="S7" s="9" t="s">
        <v>18</v>
      </c>
      <c r="T7" s="9" t="s">
        <v>24</v>
      </c>
      <c r="U7" s="7" t="s">
        <v>29</v>
      </c>
      <c r="V7" s="7" t="s">
        <v>5</v>
      </c>
      <c r="W7" s="7" t="s">
        <v>27</v>
      </c>
      <c r="X7" s="8"/>
    </row>
    <row r="8" spans="1:24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23</v>
      </c>
      <c r="G8" s="3">
        <v>11200</v>
      </c>
      <c r="H8" s="3">
        <v>500</v>
      </c>
      <c r="I8" s="3">
        <v>5600</v>
      </c>
      <c r="J8" s="3">
        <v>7840</v>
      </c>
      <c r="K8" s="3">
        <v>0</v>
      </c>
      <c r="L8" s="3">
        <v>0</v>
      </c>
      <c r="M8" s="3">
        <v>0</v>
      </c>
      <c r="N8" s="3">
        <v>0</v>
      </c>
      <c r="O8" s="3">
        <f>SUM(G8:N8)</f>
        <v>25140</v>
      </c>
      <c r="P8" s="3">
        <v>8800</v>
      </c>
      <c r="Q8" s="3">
        <f>ROUND((O8)*0.18,2)</f>
        <v>4525.2</v>
      </c>
      <c r="R8" s="3">
        <f>ROUND((O8)*1.5%,2)</f>
        <v>377.1</v>
      </c>
      <c r="S8" s="3">
        <v>0</v>
      </c>
      <c r="T8" s="3">
        <v>0</v>
      </c>
      <c r="U8" s="3">
        <v>0</v>
      </c>
      <c r="V8" s="3">
        <f>SUM(P8:U8)</f>
        <v>13702.300000000001</v>
      </c>
      <c r="W8" s="3">
        <f>O8-V8</f>
        <v>11437.699999999999</v>
      </c>
    </row>
    <row r="9" spans="1:24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23</v>
      </c>
      <c r="F9" s="21"/>
      <c r="G9" s="3">
        <v>9800</v>
      </c>
      <c r="H9" s="3">
        <v>700</v>
      </c>
      <c r="I9" s="3">
        <v>4900</v>
      </c>
      <c r="J9" s="3">
        <v>6860</v>
      </c>
      <c r="K9" s="3">
        <v>0</v>
      </c>
      <c r="L9" s="3">
        <v>0</v>
      </c>
      <c r="M9" s="3">
        <v>0</v>
      </c>
      <c r="N9" s="3">
        <v>0</v>
      </c>
      <c r="O9" s="3">
        <f>SUM(G9:N9)</f>
        <v>22260</v>
      </c>
      <c r="P9" s="3">
        <v>7750</v>
      </c>
      <c r="Q9" s="3">
        <f>ROUND((O9)*0.18,2)</f>
        <v>4006.8</v>
      </c>
      <c r="R9" s="3">
        <f>ROUND((O9)*1.5%,2)</f>
        <v>333.9</v>
      </c>
      <c r="S9" s="3">
        <v>0</v>
      </c>
      <c r="T9" s="3">
        <v>0</v>
      </c>
      <c r="U9" s="3">
        <v>0</v>
      </c>
      <c r="V9" s="3">
        <f>SUM(P9:U9)</f>
        <v>12090.699999999999</v>
      </c>
      <c r="W9" s="3">
        <f t="shared" ref="W9:W10" si="0">O9-V9</f>
        <v>10169.300000000001</v>
      </c>
    </row>
    <row r="10" spans="1:24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23</v>
      </c>
      <c r="F10" s="21"/>
      <c r="G10" s="3">
        <v>9800</v>
      </c>
      <c r="H10" s="3">
        <v>800</v>
      </c>
      <c r="I10" s="3">
        <f>G10*50%</f>
        <v>4900</v>
      </c>
      <c r="J10" s="3">
        <v>6860</v>
      </c>
      <c r="K10" s="3">
        <v>0</v>
      </c>
      <c r="L10" s="3">
        <v>0</v>
      </c>
      <c r="M10" s="3">
        <v>0</v>
      </c>
      <c r="N10" s="3">
        <v>0</v>
      </c>
      <c r="O10" s="3">
        <f>SUM(G10:N10)</f>
        <v>22360</v>
      </c>
      <c r="P10" s="3">
        <v>7800</v>
      </c>
      <c r="Q10" s="3">
        <f t="shared" ref="Q10" si="1">ROUND((O10)*0.18,2)</f>
        <v>4024.8</v>
      </c>
      <c r="R10" s="3">
        <f>ROUND((O10)*1.5%,2)</f>
        <v>335.4</v>
      </c>
      <c r="S10" s="3">
        <v>0</v>
      </c>
      <c r="T10" s="3">
        <v>50</v>
      </c>
      <c r="U10" s="3">
        <v>0</v>
      </c>
      <c r="V10" s="3">
        <f>SUM(P10:U10)</f>
        <v>12210.199999999999</v>
      </c>
      <c r="W10" s="3">
        <f t="shared" si="0"/>
        <v>10149.800000000001</v>
      </c>
    </row>
    <row r="11" spans="1:24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W11" si="2">SUM(G8:G10)</f>
        <v>30800</v>
      </c>
      <c r="H11" s="2">
        <f t="shared" si="2"/>
        <v>2000</v>
      </c>
      <c r="I11" s="2">
        <f t="shared" si="2"/>
        <v>15400</v>
      </c>
      <c r="J11" s="2">
        <f t="shared" si="2"/>
        <v>21560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69760</v>
      </c>
      <c r="P11" s="2">
        <f t="shared" si="2"/>
        <v>24350</v>
      </c>
      <c r="Q11" s="2">
        <f t="shared" si="2"/>
        <v>12556.8</v>
      </c>
      <c r="R11" s="2">
        <f t="shared" si="2"/>
        <v>1046.4000000000001</v>
      </c>
      <c r="S11" s="2">
        <f t="shared" si="2"/>
        <v>0</v>
      </c>
      <c r="T11" s="2">
        <f t="shared" si="2"/>
        <v>50</v>
      </c>
      <c r="U11" s="2">
        <f t="shared" si="2"/>
        <v>0</v>
      </c>
      <c r="V11" s="2">
        <f t="shared" si="2"/>
        <v>38003.199999999997</v>
      </c>
      <c r="W11" s="2">
        <f t="shared" si="2"/>
        <v>31756.800000000003</v>
      </c>
    </row>
    <row r="12" spans="1:24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O3"/>
    <mergeCell ref="F4:O4"/>
    <mergeCell ref="B5:V5"/>
    <mergeCell ref="A6:B6"/>
    <mergeCell ref="A2:V2"/>
  </mergeCells>
  <pageMargins left="0.19685039370078741" right="0.19685039370078741" top="0.39370078740157483" bottom="0.39370078740157483" header="0.51181102362204722" footer="0.51181102362204722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2023-03-31T13:53:41Z</cp:lastPrinted>
  <dcterms:created xsi:type="dcterms:W3CDTF">2021-12-21T12:21:16Z</dcterms:created>
  <dcterms:modified xsi:type="dcterms:W3CDTF">2023-03-31T13:53:56Z</dcterms:modified>
</cp:coreProperties>
</file>