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трав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M11" i="1" l="1"/>
  <c r="P8" i="1" l="1"/>
  <c r="S8" i="1" s="1"/>
  <c r="R8" i="1" l="1"/>
  <c r="W8" i="1" s="1"/>
  <c r="X8" i="1" s="1"/>
  <c r="L11" i="1"/>
  <c r="N11" i="1" l="1"/>
  <c r="V11" i="1" l="1"/>
  <c r="U11" i="1" l="1"/>
  <c r="Q11" i="1"/>
  <c r="P9" i="1"/>
  <c r="R9" i="1" s="1"/>
  <c r="P10" i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<sst xmlns="http://schemas.openxmlformats.org/spreadsheetml/2006/main" count="36" uniqueCount="36">
  <si>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</si>
  <si>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</si>
  <si>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</si>
  <si>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</si>
  <si>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</si>
  <si>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</si>
  <si>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</si>
  <si>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</si>
  <si>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</si>
  <si>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</si>
  <si>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</si>
  <si>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</si>
  <si>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</si>
  <si>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</si>
  <si>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</si>
  <si>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</si>
  <si>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</si>
  <si>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</si>
  <si>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</si>
  <si>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</si>
  <si>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</si>
  <si>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</si>
  <si>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</si>
  <si>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</si>
  <si>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</si>
  <si>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</si>
  <si>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</si>
  <si>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</si>
  <si>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</si>
  <si>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</si>
  <si>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</si>
  <si>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</si>
  <si>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</si>
  <si>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</si>
  <si>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Матеріальна допомога на оздоровлення</t>
  </si>
  <si>
    <t>За серпень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</si>
</sst>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zoomScaleNormal="100" zoomScaleSheetLayoutView="100" workbookViewId="0">
      <selection activeCell="Y10" sqref="Y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</row>
    <row r="2" spans="1:25" ht="39" customHeight="1" x14ac:dyDescent="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5"/>
    </row>
    <row r="3" spans="1:25" ht="24.75" customHeight="1" x14ac:dyDescent="0.25">
      <c r="A3" s="8"/>
      <c r="B3" s="8"/>
      <c r="C3" s="8"/>
      <c r="D3" s="8"/>
      <c r="E3" s="8"/>
      <c r="F3" s="27" t="s">
        <v>25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27" t="s">
        <v>35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28" t="s"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8"/>
      <c r="Y5" s="8"/>
    </row>
    <row r="6" spans="1:25" ht="15" customHeight="1" x14ac:dyDescent="0.25">
      <c r="A6" s="29"/>
      <c r="B6" s="2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1" t="s">
        <v>2</v>
      </c>
      <c r="C7" s="22"/>
      <c r="D7" s="6" t="s">
        <v>3</v>
      </c>
      <c r="E7" s="23" t="s">
        <v>15</v>
      </c>
      <c r="F7" s="24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5" t="s">
        <v>31</v>
      </c>
      <c r="C8" s="18"/>
      <c r="D8" s="10" t="s">
        <v>7</v>
      </c>
      <c r="E8" s="11"/>
      <c r="F8" s="12">
        <v>22</v>
      </c>
      <c r="G8" s="3">
        <v>10713.04</v>
      </c>
      <c r="H8" s="3">
        <v>478.26</v>
      </c>
      <c r="I8" s="3">
        <v>5356.52</v>
      </c>
      <c r="J8" s="3">
        <v>12368.69</v>
      </c>
      <c r="K8" s="3">
        <v>0</v>
      </c>
      <c r="L8" s="3">
        <v>802.68</v>
      </c>
      <c r="M8" s="3">
        <v>0</v>
      </c>
      <c r="N8" s="3">
        <v>0</v>
      </c>
      <c r="O8" s="3">
        <v>0</v>
      </c>
      <c r="P8" s="3">
        <f>SUM(G8:O8)</f>
        <v>29719.190000000002</v>
      </c>
      <c r="Q8" s="3">
        <v>9200</v>
      </c>
      <c r="R8" s="3">
        <f>ROUND((P8)*0.18,2)</f>
        <v>5349.45</v>
      </c>
      <c r="S8" s="3">
        <f>ROUND((P8)*1.5%,2)</f>
        <v>445.79</v>
      </c>
      <c r="T8" s="3">
        <v>0</v>
      </c>
      <c r="U8" s="3">
        <v>0</v>
      </c>
      <c r="V8" s="3">
        <v>646.16</v>
      </c>
      <c r="W8" s="3">
        <f>SUM(Q8:V8)</f>
        <v>15641.400000000001</v>
      </c>
      <c r="X8" s="3">
        <f>P8-W8</f>
        <v>14077.79</v>
      </c>
    </row>
    <row r="9" spans="1:25" ht="99.75" customHeight="1" x14ac:dyDescent="0.25">
      <c r="A9" s="1">
        <v>2</v>
      </c>
      <c r="B9" s="13" t="s">
        <v>8</v>
      </c>
      <c r="C9" s="14"/>
      <c r="D9" s="10" t="s">
        <v>9</v>
      </c>
      <c r="E9" s="15">
        <v>16</v>
      </c>
      <c r="F9" s="16"/>
      <c r="G9" s="3">
        <v>6817.39</v>
      </c>
      <c r="H9" s="3">
        <v>486.96</v>
      </c>
      <c r="I9" s="3">
        <v>3408.7</v>
      </c>
      <c r="J9" s="3">
        <v>7754.78</v>
      </c>
      <c r="K9" s="3">
        <v>0</v>
      </c>
      <c r="L9" s="3">
        <v>7088.65</v>
      </c>
      <c r="M9" s="3">
        <v>0</v>
      </c>
      <c r="N9" s="3">
        <v>22260</v>
      </c>
      <c r="O9" s="3">
        <v>0</v>
      </c>
      <c r="P9" s="3">
        <f>SUM(G9:O9)</f>
        <v>47816.479999999996</v>
      </c>
      <c r="Q9" s="3">
        <v>6300</v>
      </c>
      <c r="R9" s="3">
        <f>ROUND((P9)*0.18,2)</f>
        <v>8606.9699999999993</v>
      </c>
      <c r="S9" s="3">
        <f>ROUND((P9)*1.5%,2)</f>
        <v>717.25</v>
      </c>
      <c r="T9" s="3">
        <v>0</v>
      </c>
      <c r="U9" s="3">
        <v>0</v>
      </c>
      <c r="V9" s="3">
        <v>5706.36</v>
      </c>
      <c r="W9" s="3">
        <f>SUM(Q9:V9)</f>
        <v>21330.579999999998</v>
      </c>
      <c r="X9" s="3">
        <f t="shared" ref="X9:X10" si="0">P9-W9</f>
        <v>26485.899999999998</v>
      </c>
    </row>
    <row r="10" spans="1:25" ht="94.5" customHeight="1" x14ac:dyDescent="0.25">
      <c r="A10" s="1">
        <v>3</v>
      </c>
      <c r="B10" s="13" t="s">
        <v>21</v>
      </c>
      <c r="C10" s="14"/>
      <c r="D10" s="10" t="s">
        <v>20</v>
      </c>
      <c r="E10" s="15">
        <v>23</v>
      </c>
      <c r="F10" s="16"/>
      <c r="G10" s="3">
        <v>9800</v>
      </c>
      <c r="H10" s="3">
        <v>800</v>
      </c>
      <c r="I10" s="3">
        <v>4900</v>
      </c>
      <c r="J10" s="3">
        <v>11333.91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26833.91</v>
      </c>
      <c r="Q10" s="3">
        <v>9100</v>
      </c>
      <c r="R10" s="3">
        <f>ROUND((P10)*0.18,2)</f>
        <v>4830.1000000000004</v>
      </c>
      <c r="S10" s="3">
        <f>ROUND((P10)*1.5%,2)</f>
        <v>402.51</v>
      </c>
      <c r="T10" s="3">
        <v>0</v>
      </c>
      <c r="U10" s="3">
        <v>50</v>
      </c>
      <c r="V10" s="3">
        <v>0</v>
      </c>
      <c r="W10" s="3">
        <f>SUM(Q10:V10)</f>
        <v>14382.61</v>
      </c>
      <c r="X10" s="3">
        <f t="shared" si="0"/>
        <v>12451.3</v>
      </c>
    </row>
    <row r="11" spans="1:25" ht="22.5" customHeight="1" x14ac:dyDescent="0.25">
      <c r="A11" s="13" t="s">
        <v>6</v>
      </c>
      <c r="B11" s="17"/>
      <c r="C11" s="17"/>
      <c r="D11" s="18"/>
      <c r="E11" s="19" t="s">
        <v>10</v>
      </c>
      <c r="F11" s="20"/>
      <c r="G11" s="2">
        <f t="shared" ref="G11:X11" si="1">SUM(G8:G10)</f>
        <v>27330.43</v>
      </c>
      <c r="H11" s="2">
        <f t="shared" si="1"/>
        <v>1765.22</v>
      </c>
      <c r="I11" s="2">
        <f t="shared" si="1"/>
        <v>13665.220000000001</v>
      </c>
      <c r="J11" s="2">
        <f t="shared" si="1"/>
        <v>31457.38</v>
      </c>
      <c r="K11" s="2">
        <f t="shared" si="1"/>
        <v>0</v>
      </c>
      <c r="L11" s="2">
        <f t="shared" si="1"/>
        <v>7891.33</v>
      </c>
      <c r="M11" s="2">
        <f t="shared" si="1"/>
        <v>0</v>
      </c>
      <c r="N11" s="2">
        <f t="shared" si="1"/>
        <v>22260</v>
      </c>
      <c r="O11" s="2">
        <f t="shared" si="1"/>
        <v>0</v>
      </c>
      <c r="P11" s="2">
        <f t="shared" si="1"/>
        <v>104369.58</v>
      </c>
      <c r="Q11" s="2">
        <f t="shared" si="1"/>
        <v>24600</v>
      </c>
      <c r="R11" s="2">
        <f t="shared" si="1"/>
        <v>18786.519999999997</v>
      </c>
      <c r="S11" s="2">
        <f t="shared" si="1"/>
        <v>1565.55</v>
      </c>
      <c r="T11" s="2">
        <f t="shared" si="1"/>
        <v>0</v>
      </c>
      <c r="U11" s="2">
        <f t="shared" si="1"/>
        <v>50</v>
      </c>
      <c r="V11" s="2">
        <f t="shared" si="1"/>
        <v>6352.5199999999995</v>
      </c>
      <c r="W11" s="2">
        <f t="shared" si="1"/>
        <v>51354.59</v>
      </c>
      <c r="X11" s="2">
        <f t="shared" si="1"/>
        <v>53014.990000000005</v>
      </c>
    </row>
    <row r="12" spans="1:25" ht="9.9499999999999993" customHeight="1" x14ac:dyDescent="0.25"/>
  </sheetData>
  <mergeCells count="15">
    <mergeCell ref="A1:J1"/>
    <mergeCell ref="F3:P3"/>
    <mergeCell ref="F4:P4"/>
    <mergeCell ref="B5:W5"/>
    <mergeCell ref="A6:B6"/>
    <mergeCell ref="A2:W2"/>
    <mergeCell ref="B10:C10"/>
    <mergeCell ref="E10:F10"/>
    <mergeCell ref="A11:D11"/>
    <mergeCell ref="E11:F11"/>
    <mergeCell ref="B7:C7"/>
    <mergeCell ref="E7:F7"/>
    <mergeCell ref="B9:C9"/>
    <mergeCell ref="E9:F9"/>
    <mergeCell ref="B8:C8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травень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2023-09-07T11:32:19Z</cp:lastPrinted>
  <dcterms:created xsi:type="dcterms:W3CDTF">2021-12-21T12:21:16Z</dcterms:created>
  <dcterms:modified xsi:type="dcterms:W3CDTF">2023-09-07T11:32:21Z</dcterms:modified>
</cp:coreProperties>
</file>