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30" windowWidth="8805" windowHeight="12285" activeTab="0"/>
  </bookViews>
  <sheets>
    <sheet name="Лист1" sheetId="1" r:id="rId1"/>
  </sheets>
  <definedNames>
    <definedName name="_xlnm.Print_Area" localSheetId="0">'Лист1'!$A$1:$I$61</definedName>
  </definedNames>
  <calcPr fullCalcOnLoad="1"/>
</workbook>
</file>

<file path=xl/sharedStrings.xml><?xml version="1.0" encoding="utf-8"?>
<sst xmlns="http://schemas.openxmlformats.org/spreadsheetml/2006/main" count="78" uniqueCount="71">
  <si>
    <t>Хлiб житнiй</t>
  </si>
  <si>
    <t>Хлiб пшеничний</t>
  </si>
  <si>
    <t>Борошно пшеничне</t>
  </si>
  <si>
    <t>Крохмаль</t>
  </si>
  <si>
    <t>Картопля</t>
  </si>
  <si>
    <t>Овочi свiжi</t>
  </si>
  <si>
    <t>Соки</t>
  </si>
  <si>
    <t>Фрукти сухi</t>
  </si>
  <si>
    <t>Цукор</t>
  </si>
  <si>
    <t>Ковбаснi вироби</t>
  </si>
  <si>
    <t>Сметана</t>
  </si>
  <si>
    <t>Сир твердий</t>
  </si>
  <si>
    <t>Масло вершкове</t>
  </si>
  <si>
    <t>Олiя</t>
  </si>
  <si>
    <t>Сало</t>
  </si>
  <si>
    <t xml:space="preserve">Какао </t>
  </si>
  <si>
    <t>Чай</t>
  </si>
  <si>
    <t xml:space="preserve">        продуктiв</t>
  </si>
  <si>
    <t xml:space="preserve">     Найменування </t>
  </si>
  <si>
    <t xml:space="preserve"> №</t>
  </si>
  <si>
    <t>п/п</t>
  </si>
  <si>
    <t>Кондитерськi вироби</t>
  </si>
  <si>
    <t>Молоко,кис/мол.прод.</t>
  </si>
  <si>
    <t xml:space="preserve"> норма</t>
  </si>
  <si>
    <t xml:space="preserve">  сума</t>
  </si>
  <si>
    <t xml:space="preserve">    гр.</t>
  </si>
  <si>
    <t xml:space="preserve">     гр.</t>
  </si>
  <si>
    <t xml:space="preserve">   коп.</t>
  </si>
  <si>
    <t xml:space="preserve">  Цiна</t>
  </si>
  <si>
    <t xml:space="preserve">   грн.</t>
  </si>
  <si>
    <t>за 1 кг</t>
  </si>
  <si>
    <t xml:space="preserve">Розрахунок вартостi  дiто-дня  харчування  одного вихованця </t>
  </si>
  <si>
    <t>Яйця (10 шт.)</t>
  </si>
  <si>
    <t xml:space="preserve">    6-10 рокiв (1-4кл.)</t>
  </si>
  <si>
    <t xml:space="preserve"> 10-13 рокiв (5-7кл.)</t>
  </si>
  <si>
    <t>13 і старше(8-11кл.)</t>
  </si>
  <si>
    <t>М'ясо, птиця</t>
  </si>
  <si>
    <t>Риба, рибопродукти</t>
  </si>
  <si>
    <t>Сiль, сіль йодована</t>
  </si>
  <si>
    <t>Кава злакова, цикорій</t>
  </si>
  <si>
    <t>Томатна паста</t>
  </si>
  <si>
    <t>Крупи, бобові, макарон. вир.</t>
  </si>
  <si>
    <t>Мед, медопродукти</t>
  </si>
  <si>
    <t>Сир кисломолочний</t>
  </si>
  <si>
    <t>Середня вартість харчування</t>
  </si>
  <si>
    <t xml:space="preserve">    (Постанова Кабінету Міністрів України вiд 22.11.04  №1591)</t>
  </si>
  <si>
    <t>Фрукти свiжi, цитрусові</t>
  </si>
  <si>
    <t>Дрiжджi</t>
  </si>
  <si>
    <t>Сухарі панірувальні</t>
  </si>
  <si>
    <t>Ванільний цукор</t>
  </si>
  <si>
    <t>Спецii (лавровий лист)</t>
  </si>
  <si>
    <r>
      <t xml:space="preserve">( Середня вартість харчування за грудень 2014р.   </t>
    </r>
    <r>
      <rPr>
        <b/>
        <u val="single"/>
        <sz val="10"/>
        <rFont val="Arial Cyr"/>
        <family val="0"/>
      </rPr>
      <t>53,80</t>
    </r>
    <r>
      <rPr>
        <sz val="10"/>
        <rFont val="Arial Cyr"/>
        <family val="0"/>
      </rPr>
      <t xml:space="preserve">  )</t>
    </r>
  </si>
  <si>
    <r>
      <t xml:space="preserve">( Середня вартість харчування за грудень 2015р.   </t>
    </r>
    <r>
      <rPr>
        <b/>
        <u val="single"/>
        <sz val="10"/>
        <rFont val="Arial Cyr"/>
        <family val="0"/>
      </rPr>
      <t xml:space="preserve">77,82 </t>
    </r>
    <r>
      <rPr>
        <sz val="10"/>
        <rFont val="Arial Cyr"/>
        <family val="0"/>
      </rPr>
      <t xml:space="preserve"> )</t>
    </r>
  </si>
  <si>
    <t>( Середня вартість харчування за червень   )</t>
  </si>
  <si>
    <r>
      <t xml:space="preserve">( Середня вартість харчування за січень   2016р.    </t>
    </r>
    <r>
      <rPr>
        <b/>
        <u val="single"/>
        <sz val="10"/>
        <rFont val="Arial Cyr"/>
        <family val="0"/>
      </rPr>
      <t>78,59</t>
    </r>
    <r>
      <rPr>
        <sz val="10"/>
        <rFont val="Arial Cyr"/>
        <family val="0"/>
      </rPr>
      <t xml:space="preserve">  )</t>
    </r>
  </si>
  <si>
    <t xml:space="preserve"> </t>
  </si>
  <si>
    <r>
      <t xml:space="preserve">( Середня вартість харчування за березень             </t>
    </r>
    <r>
      <rPr>
        <b/>
        <u val="single"/>
        <sz val="10"/>
        <rFont val="Arial Cyr"/>
        <family val="0"/>
      </rPr>
      <t>81,02</t>
    </r>
    <r>
      <rPr>
        <sz val="10"/>
        <rFont val="Arial Cyr"/>
        <family val="0"/>
      </rPr>
      <t>)</t>
    </r>
  </si>
  <si>
    <r>
      <t xml:space="preserve">( Середня вартість харчування за лютий  2016        </t>
    </r>
    <r>
      <rPr>
        <b/>
        <u val="single"/>
        <sz val="10"/>
        <rFont val="Arial Cyr"/>
        <family val="0"/>
      </rPr>
      <t>79,70</t>
    </r>
    <r>
      <rPr>
        <sz val="10"/>
        <rFont val="Arial Cyr"/>
        <family val="0"/>
      </rPr>
      <t xml:space="preserve"> )</t>
    </r>
  </si>
  <si>
    <r>
      <t xml:space="preserve">( Середня вартість харчування за квітень               </t>
    </r>
    <r>
      <rPr>
        <b/>
        <u val="single"/>
        <sz val="10"/>
        <rFont val="Arial Cyr"/>
        <family val="0"/>
      </rPr>
      <t xml:space="preserve">82,33 </t>
    </r>
    <r>
      <rPr>
        <sz val="10"/>
        <rFont val="Arial Cyr"/>
        <family val="0"/>
      </rPr>
      <t>)</t>
    </r>
  </si>
  <si>
    <r>
      <t xml:space="preserve">( Середня вартість харчування за травень              </t>
    </r>
    <r>
      <rPr>
        <b/>
        <u val="single"/>
        <sz val="10"/>
        <rFont val="Arial Cyr"/>
        <family val="0"/>
      </rPr>
      <t xml:space="preserve">79,90 </t>
    </r>
    <r>
      <rPr>
        <sz val="10"/>
        <rFont val="Arial Cyr"/>
        <family val="0"/>
      </rPr>
      <t>)</t>
    </r>
  </si>
  <si>
    <r>
      <t xml:space="preserve">( Середня вартість харчування за липень                 </t>
    </r>
    <r>
      <rPr>
        <b/>
        <u val="single"/>
        <sz val="10"/>
        <rFont val="Arial Cyr"/>
        <family val="0"/>
      </rPr>
      <t>78,40</t>
    </r>
    <r>
      <rPr>
        <sz val="10"/>
        <rFont val="Arial Cyr"/>
        <family val="0"/>
      </rPr>
      <t>)</t>
    </r>
  </si>
  <si>
    <r>
      <t xml:space="preserve">( Середня вартість харчування за серпень               </t>
    </r>
    <r>
      <rPr>
        <u val="single"/>
        <sz val="10"/>
        <rFont val="Arial Cyr"/>
        <family val="0"/>
      </rPr>
      <t>75,25)</t>
    </r>
  </si>
  <si>
    <r>
      <t xml:space="preserve">( Середня вартість харчування за вересень            </t>
    </r>
    <r>
      <rPr>
        <u val="single"/>
        <sz val="10"/>
        <rFont val="Arial Cyr"/>
        <family val="0"/>
      </rPr>
      <t xml:space="preserve">75,96 </t>
    </r>
    <r>
      <rPr>
        <sz val="10"/>
        <rFont val="Arial Cyr"/>
        <family val="0"/>
      </rPr>
      <t xml:space="preserve">   )</t>
    </r>
  </si>
  <si>
    <r>
      <t xml:space="preserve">( Середня вартість харчування за жовтень              </t>
    </r>
    <r>
      <rPr>
        <b/>
        <u val="single"/>
        <sz val="10"/>
        <rFont val="Arial Cyr"/>
        <family val="0"/>
      </rPr>
      <t xml:space="preserve">79,16 </t>
    </r>
    <r>
      <rPr>
        <sz val="10"/>
        <rFont val="Arial Cyr"/>
        <family val="0"/>
      </rPr>
      <t>)</t>
    </r>
  </si>
  <si>
    <r>
      <t xml:space="preserve">( Середня вартість харчування за листопад           </t>
    </r>
    <r>
      <rPr>
        <b/>
        <u val="single"/>
        <sz val="10"/>
        <rFont val="Arial Cyr"/>
        <family val="0"/>
      </rPr>
      <t xml:space="preserve">81,90 </t>
    </r>
    <r>
      <rPr>
        <sz val="10"/>
        <rFont val="Arial Cyr"/>
        <family val="0"/>
      </rPr>
      <t xml:space="preserve"> )</t>
    </r>
  </si>
  <si>
    <r>
      <t xml:space="preserve">( Середня вартість харчування за січень 2017         </t>
    </r>
    <r>
      <rPr>
        <b/>
        <u val="single"/>
        <sz val="10"/>
        <rFont val="Arial Cyr"/>
        <family val="0"/>
      </rPr>
      <t>83,98</t>
    </r>
    <r>
      <rPr>
        <sz val="10"/>
        <rFont val="Arial Cyr"/>
        <family val="0"/>
      </rPr>
      <t xml:space="preserve"> )</t>
    </r>
  </si>
  <si>
    <r>
      <t xml:space="preserve">( Середня вартість харчування за грудень 2016       </t>
    </r>
    <r>
      <rPr>
        <b/>
        <u val="single"/>
        <sz val="10"/>
        <rFont val="Arial Cyr"/>
        <family val="0"/>
      </rPr>
      <t>83,24</t>
    </r>
    <r>
      <rPr>
        <sz val="10"/>
        <rFont val="Arial Cyr"/>
        <family val="0"/>
      </rPr>
      <t xml:space="preserve"> )</t>
    </r>
  </si>
  <si>
    <r>
      <t xml:space="preserve">( Середня вартість харчування за лютий 2017         </t>
    </r>
    <r>
      <rPr>
        <b/>
        <u val="single"/>
        <sz val="10"/>
        <rFont val="Arial Cyr"/>
        <family val="0"/>
      </rPr>
      <t>90,99</t>
    </r>
    <r>
      <rPr>
        <sz val="10"/>
        <rFont val="Arial Cyr"/>
        <family val="0"/>
      </rPr>
      <t xml:space="preserve"> )</t>
    </r>
  </si>
  <si>
    <t>Всього    (грн):</t>
  </si>
  <si>
    <t xml:space="preserve">                    iнтернатного  закладу  за травень  місяць</t>
  </si>
  <si>
    <t>станом на 10.06.2019р.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</si>
</sst>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#,##0.00&quot;р.&quot;"/>
    <numFmt numFmtId="186" formatCode="#,##0.00\ [$BDT];[Red]#,##0.00\ [$BDT]"/>
    <numFmt numFmtId="187" formatCode="#,##0.00_р_."/>
  </numFmts>
  <fonts count="46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2"/>
      <color indexed="12"/>
      <name val="Arial Cyr"/>
      <family val="2"/>
    </font>
    <font>
      <b/>
      <sz val="10"/>
      <color indexed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u val="single"/>
      <sz val="10"/>
      <name val="Arial Cyr"/>
      <family val="0"/>
    </font>
    <font>
      <b/>
      <u val="single"/>
      <sz val="14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/>
    </xf>
    <xf numFmtId="184" fontId="1" fillId="0" borderId="26" xfId="0" applyNumberFormat="1" applyFont="1" applyBorder="1" applyAlignment="1">
      <alignment/>
    </xf>
    <xf numFmtId="184" fontId="1" fillId="33" borderId="27" xfId="0" applyNumberFormat="1" applyFont="1" applyFill="1" applyBorder="1" applyAlignment="1">
      <alignment/>
    </xf>
    <xf numFmtId="184" fontId="1" fillId="33" borderId="28" xfId="0" applyNumberFormat="1" applyFont="1" applyFill="1" applyBorder="1" applyAlignment="1">
      <alignment/>
    </xf>
    <xf numFmtId="184" fontId="1" fillId="33" borderId="29" xfId="0" applyNumberFormat="1" applyFont="1" applyFill="1" applyBorder="1" applyAlignment="1">
      <alignment/>
    </xf>
    <xf numFmtId="184" fontId="1" fillId="33" borderId="30" xfId="0" applyNumberFormat="1" applyFont="1" applyFill="1" applyBorder="1" applyAlignment="1">
      <alignment/>
    </xf>
    <xf numFmtId="184" fontId="1" fillId="33" borderId="31" xfId="0" applyNumberFormat="1" applyFont="1" applyFill="1" applyBorder="1" applyAlignment="1">
      <alignment/>
    </xf>
    <xf numFmtId="184" fontId="1" fillId="33" borderId="3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25" xfId="0" applyFill="1" applyBorder="1" applyAlignment="1">
      <alignment/>
    </xf>
    <xf numFmtId="0" fontId="1" fillId="34" borderId="25" xfId="0" applyFont="1" applyFill="1" applyBorder="1" applyAlignment="1">
      <alignment/>
    </xf>
    <xf numFmtId="0" fontId="0" fillId="34" borderId="33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34" borderId="34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33" borderId="2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vertical="center" wrapText="1"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2" fontId="0" fillId="33" borderId="0" xfId="0" applyNumberFormat="1" applyFill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184" fontId="1" fillId="0" borderId="38" xfId="0" applyNumberFormat="1" applyFont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0" fillId="33" borderId="18" xfId="0" applyNumberFormat="1" applyFill="1" applyBorder="1" applyAlignment="1">
      <alignment/>
    </xf>
    <xf numFmtId="2" fontId="0" fillId="33" borderId="24" xfId="0" applyNumberFormat="1" applyFill="1" applyBorder="1" applyAlignment="1">
      <alignment/>
    </xf>
    <xf numFmtId="2" fontId="0" fillId="35" borderId="18" xfId="0" applyNumberFormat="1" applyFill="1" applyBorder="1" applyAlignment="1">
      <alignment/>
    </xf>
    <xf numFmtId="2" fontId="10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Alignment="1">
      <alignment horizontal="right"/>
    </xf>
    <xf numFmtId="2" fontId="0" fillId="36" borderId="18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="130" zoomScaleSheetLayoutView="130" zoomScalePageLayoutView="0" workbookViewId="0" topLeftCell="A1">
      <selection activeCell="F45" sqref="F45"/>
    </sheetView>
  </sheetViews>
  <sheetFormatPr defaultColWidth="9.00390625" defaultRowHeight="12.75"/>
  <cols>
    <col min="1" max="1" width="3.375" style="0" customWidth="1"/>
    <col min="2" max="2" width="21.75390625" style="0" customWidth="1"/>
    <col min="3" max="3" width="7.75390625" style="0" customWidth="1"/>
    <col min="4" max="4" width="7.125" style="0" customWidth="1"/>
    <col min="5" max="5" width="8.625" style="0" customWidth="1"/>
    <col min="6" max="6" width="6.75390625" style="0" customWidth="1"/>
    <col min="7" max="7" width="9.00390625" style="0" customWidth="1"/>
    <col min="8" max="8" width="6.875" style="0" customWidth="1"/>
    <col min="9" max="9" width="8.75390625" style="0" customWidth="1"/>
    <col min="10" max="10" width="12.125" style="0" hidden="1" customWidth="1"/>
    <col min="11" max="11" width="0" style="0" hidden="1" customWidth="1"/>
  </cols>
  <sheetData>
    <row r="1" spans="8:9" ht="12.75" customHeight="1">
      <c r="H1" s="62"/>
      <c r="I1" s="62"/>
    </row>
    <row r="2" spans="2:12" s="13" customFormat="1" ht="57" customHeight="1">
      <c r="B2" s="33" t="s">
        <v>31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s="13" customFormat="1" ht="16.5" customHeight="1">
      <c r="B3" s="33" t="s">
        <v>69</v>
      </c>
      <c r="C3" s="34"/>
      <c r="D3" s="34"/>
      <c r="E3" s="34"/>
      <c r="F3" s="34"/>
      <c r="G3" s="44"/>
      <c r="H3" s="44"/>
      <c r="I3" s="44"/>
      <c r="J3" s="34"/>
      <c r="K3" s="34"/>
      <c r="L3" s="34"/>
    </row>
    <row r="4" spans="2:12" s="13" customFormat="1" ht="16.5" customHeight="1">
      <c r="B4" s="58" t="s">
        <v>70</v>
      </c>
      <c r="C4" s="58"/>
      <c r="D4" s="58"/>
      <c r="E4" s="58"/>
      <c r="F4" s="58"/>
      <c r="G4" s="58"/>
      <c r="H4" s="58"/>
      <c r="I4" s="58"/>
      <c r="J4" s="34"/>
      <c r="K4" s="34"/>
      <c r="L4" s="34"/>
    </row>
    <row r="5" spans="2:9" s="28" customFormat="1" ht="16.5" customHeight="1">
      <c r="B5" s="59" t="s">
        <v>45</v>
      </c>
      <c r="C5" s="59"/>
      <c r="D5" s="59"/>
      <c r="E5" s="59"/>
      <c r="F5" s="59"/>
      <c r="G5" s="59"/>
      <c r="H5" s="59"/>
      <c r="I5" s="59"/>
    </row>
    <row r="6" spans="6:7" ht="24.75" customHeight="1" thickBot="1">
      <c r="F6" s="13"/>
      <c r="G6" s="36"/>
    </row>
    <row r="7" spans="1:10" ht="13.5" thickBot="1">
      <c r="A7" s="18" t="s">
        <v>19</v>
      </c>
      <c r="B7" s="2" t="s">
        <v>18</v>
      </c>
      <c r="C7" s="2" t="s">
        <v>28</v>
      </c>
      <c r="D7" s="60" t="s">
        <v>33</v>
      </c>
      <c r="E7" s="61"/>
      <c r="F7" s="15" t="s">
        <v>34</v>
      </c>
      <c r="G7" s="16"/>
      <c r="H7" s="15" t="s">
        <v>35</v>
      </c>
      <c r="I7" s="16"/>
      <c r="J7" s="17"/>
    </row>
    <row r="8" spans="1:9" ht="12.75">
      <c r="A8" s="19" t="s">
        <v>20</v>
      </c>
      <c r="B8" s="3" t="s">
        <v>17</v>
      </c>
      <c r="C8" s="51" t="s">
        <v>30</v>
      </c>
      <c r="D8" s="4" t="s">
        <v>23</v>
      </c>
      <c r="E8" s="1" t="s">
        <v>24</v>
      </c>
      <c r="F8" s="4" t="s">
        <v>23</v>
      </c>
      <c r="G8" s="1" t="s">
        <v>24</v>
      </c>
      <c r="H8" s="4" t="s">
        <v>23</v>
      </c>
      <c r="I8" s="1" t="s">
        <v>24</v>
      </c>
    </row>
    <row r="9" spans="1:12" ht="13.5" thickBot="1">
      <c r="A9" s="20"/>
      <c r="B9" s="5"/>
      <c r="C9" s="52" t="s">
        <v>29</v>
      </c>
      <c r="D9" s="6" t="s">
        <v>25</v>
      </c>
      <c r="E9" s="7" t="s">
        <v>27</v>
      </c>
      <c r="F9" s="6" t="s">
        <v>26</v>
      </c>
      <c r="G9" s="7" t="s">
        <v>27</v>
      </c>
      <c r="H9" s="6" t="s">
        <v>25</v>
      </c>
      <c r="I9" s="7" t="s">
        <v>27</v>
      </c>
      <c r="L9" s="29"/>
    </row>
    <row r="10" spans="1:11" ht="12.75">
      <c r="A10" s="14">
        <v>1</v>
      </c>
      <c r="B10" s="37" t="s">
        <v>0</v>
      </c>
      <c r="C10" s="54">
        <v>18.42</v>
      </c>
      <c r="D10" s="8">
        <v>150</v>
      </c>
      <c r="E10" s="25">
        <f>C10*D10/10</f>
        <v>276.30000000000007</v>
      </c>
      <c r="F10" s="8">
        <v>180</v>
      </c>
      <c r="G10" s="26">
        <f aca="true" t="shared" si="0" ref="G10:G32">C10*F10/10</f>
        <v>331.56000000000006</v>
      </c>
      <c r="H10" s="8">
        <v>200</v>
      </c>
      <c r="I10" s="22">
        <f aca="true" t="shared" si="1" ref="I10:I32">C10*H10/10</f>
        <v>368.40000000000003</v>
      </c>
      <c r="J10" s="54">
        <v>9.81</v>
      </c>
      <c r="K10" s="36">
        <f>J10-C10</f>
        <v>-8.610000000000001</v>
      </c>
    </row>
    <row r="11" spans="1:11" ht="12.75">
      <c r="A11" s="9">
        <v>2</v>
      </c>
      <c r="B11" s="38" t="s">
        <v>1</v>
      </c>
      <c r="C11" s="53">
        <v>19.99</v>
      </c>
      <c r="D11" s="10">
        <v>180</v>
      </c>
      <c r="E11" s="24">
        <f aca="true" t="shared" si="2" ref="E11:E32">C11*D11/10</f>
        <v>359.82</v>
      </c>
      <c r="F11" s="10">
        <v>230</v>
      </c>
      <c r="G11" s="24">
        <f t="shared" si="0"/>
        <v>459.77</v>
      </c>
      <c r="H11" s="10">
        <v>250</v>
      </c>
      <c r="I11" s="24">
        <f t="shared" si="1"/>
        <v>499.75</v>
      </c>
      <c r="J11" s="53">
        <v>10.45</v>
      </c>
      <c r="K11" s="36">
        <f aca="true" t="shared" si="3" ref="K11:K41">J11-C11</f>
        <v>-9.54</v>
      </c>
    </row>
    <row r="12" spans="1:11" ht="12.75">
      <c r="A12" s="9">
        <v>3</v>
      </c>
      <c r="B12" s="38" t="s">
        <v>2</v>
      </c>
      <c r="C12" s="53">
        <v>11.58</v>
      </c>
      <c r="D12" s="10">
        <v>40</v>
      </c>
      <c r="E12" s="24">
        <f t="shared" si="2"/>
        <v>46.32</v>
      </c>
      <c r="F12" s="10">
        <v>45</v>
      </c>
      <c r="G12" s="24">
        <f t="shared" si="0"/>
        <v>52.11</v>
      </c>
      <c r="H12" s="10">
        <v>50</v>
      </c>
      <c r="I12" s="24">
        <f t="shared" si="1"/>
        <v>57.9</v>
      </c>
      <c r="J12" s="53">
        <v>9.68</v>
      </c>
      <c r="K12" s="36">
        <f t="shared" si="3"/>
        <v>-1.9000000000000004</v>
      </c>
    </row>
    <row r="13" spans="1:11" ht="12.75">
      <c r="A13" s="9">
        <v>4</v>
      </c>
      <c r="B13" s="38" t="s">
        <v>3</v>
      </c>
      <c r="C13" s="53"/>
      <c r="D13" s="10">
        <v>3</v>
      </c>
      <c r="E13" s="24">
        <f t="shared" si="2"/>
        <v>0</v>
      </c>
      <c r="F13" s="10">
        <v>3</v>
      </c>
      <c r="G13" s="24">
        <f t="shared" si="0"/>
        <v>0</v>
      </c>
      <c r="H13" s="10">
        <v>3</v>
      </c>
      <c r="I13" s="24">
        <f t="shared" si="1"/>
        <v>0</v>
      </c>
      <c r="J13" s="53"/>
      <c r="K13" s="36">
        <f t="shared" si="3"/>
        <v>0</v>
      </c>
    </row>
    <row r="14" spans="1:11" ht="27" customHeight="1">
      <c r="A14" s="9">
        <v>5</v>
      </c>
      <c r="B14" s="39" t="s">
        <v>41</v>
      </c>
      <c r="C14" s="53">
        <v>16.41</v>
      </c>
      <c r="D14" s="10">
        <v>65</v>
      </c>
      <c r="E14" s="24">
        <f t="shared" si="2"/>
        <v>106.665</v>
      </c>
      <c r="F14" s="10">
        <v>80</v>
      </c>
      <c r="G14" s="24">
        <f t="shared" si="0"/>
        <v>131.28</v>
      </c>
      <c r="H14" s="10">
        <v>80</v>
      </c>
      <c r="I14" s="24">
        <f t="shared" si="1"/>
        <v>131.28</v>
      </c>
      <c r="J14" s="53">
        <v>16.45</v>
      </c>
      <c r="K14" s="36">
        <f t="shared" si="3"/>
        <v>0.03999999999999915</v>
      </c>
    </row>
    <row r="15" spans="1:11" ht="12.75">
      <c r="A15" s="9">
        <v>6</v>
      </c>
      <c r="B15" s="38" t="s">
        <v>4</v>
      </c>
      <c r="C15" s="53">
        <v>11.47</v>
      </c>
      <c r="D15" s="10">
        <v>350</v>
      </c>
      <c r="E15" s="24">
        <f t="shared" si="2"/>
        <v>401.45</v>
      </c>
      <c r="F15" s="10">
        <v>400</v>
      </c>
      <c r="G15" s="24">
        <f t="shared" si="0"/>
        <v>458.8</v>
      </c>
      <c r="H15" s="10">
        <v>420</v>
      </c>
      <c r="I15" s="24">
        <f t="shared" si="1"/>
        <v>481.74000000000007</v>
      </c>
      <c r="J15" s="53">
        <v>5.32</v>
      </c>
      <c r="K15" s="36">
        <f t="shared" si="3"/>
        <v>-6.15</v>
      </c>
    </row>
    <row r="16" spans="1:11" ht="12.75">
      <c r="A16" s="9">
        <v>7</v>
      </c>
      <c r="B16" s="38" t="s">
        <v>5</v>
      </c>
      <c r="C16" s="53">
        <v>30.57</v>
      </c>
      <c r="D16" s="10">
        <v>400</v>
      </c>
      <c r="E16" s="24">
        <f t="shared" si="2"/>
        <v>1222.8</v>
      </c>
      <c r="F16" s="10">
        <v>450</v>
      </c>
      <c r="G16" s="24">
        <f t="shared" si="0"/>
        <v>1375.65</v>
      </c>
      <c r="H16" s="10">
        <v>470</v>
      </c>
      <c r="I16" s="24">
        <f t="shared" si="1"/>
        <v>1436.79</v>
      </c>
      <c r="J16" s="53">
        <v>16.69</v>
      </c>
      <c r="K16" s="36">
        <f t="shared" si="3"/>
        <v>-13.879999999999999</v>
      </c>
    </row>
    <row r="17" spans="1:11" ht="12.75">
      <c r="A17" s="9">
        <v>8</v>
      </c>
      <c r="B17" s="38" t="s">
        <v>46</v>
      </c>
      <c r="C17" s="53">
        <v>36.24</v>
      </c>
      <c r="D17" s="10">
        <v>300</v>
      </c>
      <c r="E17" s="24">
        <f t="shared" si="2"/>
        <v>1087.2</v>
      </c>
      <c r="F17" s="10">
        <v>300</v>
      </c>
      <c r="G17" s="24">
        <f t="shared" si="0"/>
        <v>1087.2</v>
      </c>
      <c r="H17" s="10">
        <v>300</v>
      </c>
      <c r="I17" s="24">
        <f t="shared" si="1"/>
        <v>1087.2</v>
      </c>
      <c r="J17" s="53">
        <v>30.9</v>
      </c>
      <c r="K17" s="36">
        <f t="shared" si="3"/>
        <v>-5.340000000000003</v>
      </c>
    </row>
    <row r="18" spans="1:11" ht="12.75">
      <c r="A18" s="9">
        <v>9</v>
      </c>
      <c r="B18" s="38" t="s">
        <v>6</v>
      </c>
      <c r="C18" s="53">
        <v>24.08</v>
      </c>
      <c r="D18" s="10">
        <v>180</v>
      </c>
      <c r="E18" s="24">
        <f t="shared" si="2"/>
        <v>433.43999999999994</v>
      </c>
      <c r="F18" s="10">
        <v>200</v>
      </c>
      <c r="G18" s="24">
        <f t="shared" si="0"/>
        <v>481.6</v>
      </c>
      <c r="H18" s="10">
        <v>200</v>
      </c>
      <c r="I18" s="24">
        <f t="shared" si="1"/>
        <v>481.6</v>
      </c>
      <c r="J18" s="53">
        <v>17.08</v>
      </c>
      <c r="K18" s="36">
        <f t="shared" si="3"/>
        <v>-7</v>
      </c>
    </row>
    <row r="19" spans="1:11" ht="12.75">
      <c r="A19" s="9">
        <v>10</v>
      </c>
      <c r="B19" s="38" t="s">
        <v>7</v>
      </c>
      <c r="C19" s="53">
        <v>103.82</v>
      </c>
      <c r="D19" s="10">
        <v>15</v>
      </c>
      <c r="E19" s="24">
        <f t="shared" si="2"/>
        <v>155.73</v>
      </c>
      <c r="F19" s="10">
        <v>15</v>
      </c>
      <c r="G19" s="24">
        <f t="shared" si="0"/>
        <v>155.73</v>
      </c>
      <c r="H19" s="10">
        <v>15</v>
      </c>
      <c r="I19" s="24">
        <f t="shared" si="1"/>
        <v>155.73</v>
      </c>
      <c r="J19" s="53">
        <v>86.41</v>
      </c>
      <c r="K19" s="36">
        <f t="shared" si="3"/>
        <v>-17.409999999999997</v>
      </c>
    </row>
    <row r="20" spans="1:11" ht="12.75">
      <c r="A20" s="9">
        <v>11</v>
      </c>
      <c r="B20" s="38" t="s">
        <v>8</v>
      </c>
      <c r="C20" s="53">
        <v>13.6</v>
      </c>
      <c r="D20" s="10">
        <v>60</v>
      </c>
      <c r="E20" s="24">
        <f t="shared" si="2"/>
        <v>81.6</v>
      </c>
      <c r="F20" s="10">
        <v>70</v>
      </c>
      <c r="G20" s="24">
        <f t="shared" si="0"/>
        <v>95.2</v>
      </c>
      <c r="H20" s="10">
        <v>70</v>
      </c>
      <c r="I20" s="24">
        <f t="shared" si="1"/>
        <v>95.2</v>
      </c>
      <c r="J20" s="53">
        <v>19.36</v>
      </c>
      <c r="K20" s="36">
        <f t="shared" si="3"/>
        <v>5.76</v>
      </c>
    </row>
    <row r="21" spans="1:11" ht="12.75">
      <c r="A21" s="9">
        <v>12</v>
      </c>
      <c r="B21" s="38" t="s">
        <v>42</v>
      </c>
      <c r="C21" s="53">
        <v>102.78</v>
      </c>
      <c r="D21" s="10">
        <v>4</v>
      </c>
      <c r="E21" s="24">
        <f t="shared" si="2"/>
        <v>41.112</v>
      </c>
      <c r="F21" s="10">
        <v>5</v>
      </c>
      <c r="G21" s="24">
        <f t="shared" si="0"/>
        <v>51.39</v>
      </c>
      <c r="H21" s="10">
        <v>7</v>
      </c>
      <c r="I21" s="24">
        <f t="shared" si="1"/>
        <v>71.946</v>
      </c>
      <c r="J21" s="53">
        <v>92.81</v>
      </c>
      <c r="K21" s="36">
        <f t="shared" si="3"/>
        <v>-9.969999999999999</v>
      </c>
    </row>
    <row r="22" spans="1:11" ht="12.75">
      <c r="A22" s="9">
        <v>13</v>
      </c>
      <c r="B22" s="38" t="s">
        <v>21</v>
      </c>
      <c r="C22" s="53">
        <v>59.63</v>
      </c>
      <c r="D22" s="10">
        <v>30</v>
      </c>
      <c r="E22" s="24">
        <f t="shared" si="2"/>
        <v>178.89000000000001</v>
      </c>
      <c r="F22" s="10">
        <v>35</v>
      </c>
      <c r="G22" s="24">
        <f t="shared" si="0"/>
        <v>208.705</v>
      </c>
      <c r="H22" s="10">
        <v>40</v>
      </c>
      <c r="I22" s="24">
        <f t="shared" si="1"/>
        <v>238.52000000000004</v>
      </c>
      <c r="J22" s="53">
        <v>46.26</v>
      </c>
      <c r="K22" s="36">
        <f t="shared" si="3"/>
        <v>-13.370000000000005</v>
      </c>
    </row>
    <row r="23" spans="1:11" ht="12.75">
      <c r="A23" s="9">
        <v>14</v>
      </c>
      <c r="B23" s="38" t="s">
        <v>36</v>
      </c>
      <c r="C23" s="63">
        <v>119.85</v>
      </c>
      <c r="D23" s="10">
        <v>130</v>
      </c>
      <c r="E23" s="24">
        <f t="shared" si="2"/>
        <v>1558.05</v>
      </c>
      <c r="F23" s="10">
        <v>160</v>
      </c>
      <c r="G23" s="24">
        <f t="shared" si="0"/>
        <v>1917.6</v>
      </c>
      <c r="H23" s="10">
        <v>160</v>
      </c>
      <c r="I23" s="24">
        <f t="shared" si="1"/>
        <v>1917.6</v>
      </c>
      <c r="J23" s="53">
        <v>79.01</v>
      </c>
      <c r="K23" s="36">
        <f t="shared" si="3"/>
        <v>-40.83999999999999</v>
      </c>
    </row>
    <row r="24" spans="1:11" ht="12.75">
      <c r="A24" s="9">
        <v>15</v>
      </c>
      <c r="B24" s="38" t="s">
        <v>9</v>
      </c>
      <c r="C24" s="53">
        <v>112.98</v>
      </c>
      <c r="D24" s="10">
        <v>20</v>
      </c>
      <c r="E24" s="24">
        <f t="shared" si="2"/>
        <v>225.95999999999998</v>
      </c>
      <c r="F24" s="10">
        <v>25</v>
      </c>
      <c r="G24" s="24">
        <f t="shared" si="0"/>
        <v>282.45</v>
      </c>
      <c r="H24" s="10">
        <v>40</v>
      </c>
      <c r="I24" s="24">
        <f t="shared" si="1"/>
        <v>451.91999999999996</v>
      </c>
      <c r="J24" s="53">
        <v>101.81</v>
      </c>
      <c r="K24" s="36">
        <f t="shared" si="3"/>
        <v>-11.170000000000002</v>
      </c>
    </row>
    <row r="25" spans="1:11" ht="12.75">
      <c r="A25" s="9">
        <v>16</v>
      </c>
      <c r="B25" s="38" t="s">
        <v>37</v>
      </c>
      <c r="C25" s="53">
        <v>62.46</v>
      </c>
      <c r="D25" s="10">
        <v>85</v>
      </c>
      <c r="E25" s="24">
        <f t="shared" si="2"/>
        <v>530.9100000000001</v>
      </c>
      <c r="F25" s="10">
        <v>100</v>
      </c>
      <c r="G25" s="24">
        <f t="shared" si="0"/>
        <v>624.6</v>
      </c>
      <c r="H25" s="10">
        <v>100</v>
      </c>
      <c r="I25" s="24">
        <f t="shared" si="1"/>
        <v>624.6</v>
      </c>
      <c r="J25" s="53">
        <v>57.53</v>
      </c>
      <c r="K25" s="36">
        <f t="shared" si="3"/>
        <v>-4.93</v>
      </c>
    </row>
    <row r="26" spans="1:11" ht="12.75">
      <c r="A26" s="9">
        <v>17</v>
      </c>
      <c r="B26" s="38" t="s">
        <v>22</v>
      </c>
      <c r="C26" s="53">
        <v>24.63</v>
      </c>
      <c r="D26" s="10">
        <v>500</v>
      </c>
      <c r="E26" s="24">
        <f t="shared" si="2"/>
        <v>1231.5</v>
      </c>
      <c r="F26" s="10">
        <v>500</v>
      </c>
      <c r="G26" s="24">
        <f t="shared" si="0"/>
        <v>1231.5</v>
      </c>
      <c r="H26" s="10">
        <v>500</v>
      </c>
      <c r="I26" s="24">
        <f t="shared" si="1"/>
        <v>1231.5</v>
      </c>
      <c r="J26" s="55">
        <v>12.4</v>
      </c>
      <c r="K26" s="36">
        <f t="shared" si="3"/>
        <v>-12.229999999999999</v>
      </c>
    </row>
    <row r="27" spans="1:11" ht="12.75">
      <c r="A27" s="9">
        <v>18</v>
      </c>
      <c r="B27" s="38" t="s">
        <v>43</v>
      </c>
      <c r="C27" s="53">
        <v>96.78</v>
      </c>
      <c r="D27" s="10">
        <v>50</v>
      </c>
      <c r="E27" s="24">
        <f t="shared" si="2"/>
        <v>483.9</v>
      </c>
      <c r="F27" s="10">
        <v>70</v>
      </c>
      <c r="G27" s="24">
        <f t="shared" si="0"/>
        <v>677.46</v>
      </c>
      <c r="H27" s="10">
        <v>70</v>
      </c>
      <c r="I27" s="24">
        <f t="shared" si="1"/>
        <v>677.46</v>
      </c>
      <c r="J27" s="55">
        <v>61.42</v>
      </c>
      <c r="K27" s="36">
        <f t="shared" si="3"/>
        <v>-35.36</v>
      </c>
    </row>
    <row r="28" spans="1:11" ht="12.75">
      <c r="A28" s="9">
        <v>19</v>
      </c>
      <c r="B28" s="38" t="s">
        <v>10</v>
      </c>
      <c r="C28" s="53">
        <v>63.13</v>
      </c>
      <c r="D28" s="10">
        <v>20</v>
      </c>
      <c r="E28" s="24">
        <f t="shared" si="2"/>
        <v>126.26000000000002</v>
      </c>
      <c r="F28" s="10">
        <v>25</v>
      </c>
      <c r="G28" s="24">
        <f t="shared" si="0"/>
        <v>157.825</v>
      </c>
      <c r="H28" s="10">
        <v>25</v>
      </c>
      <c r="I28" s="24">
        <f t="shared" si="1"/>
        <v>157.825</v>
      </c>
      <c r="J28" s="55">
        <v>32.97</v>
      </c>
      <c r="K28" s="36">
        <f t="shared" si="3"/>
        <v>-30.160000000000004</v>
      </c>
    </row>
    <row r="29" spans="1:11" ht="12.75">
      <c r="A29" s="9">
        <v>20</v>
      </c>
      <c r="B29" s="38" t="s">
        <v>11</v>
      </c>
      <c r="C29" s="53">
        <v>200.03</v>
      </c>
      <c r="D29" s="10">
        <v>15</v>
      </c>
      <c r="E29" s="24">
        <f t="shared" si="2"/>
        <v>300.04499999999996</v>
      </c>
      <c r="F29" s="10">
        <v>20</v>
      </c>
      <c r="G29" s="24">
        <f t="shared" si="0"/>
        <v>400.06</v>
      </c>
      <c r="H29" s="10">
        <v>20</v>
      </c>
      <c r="I29" s="24">
        <f t="shared" si="1"/>
        <v>400.06</v>
      </c>
      <c r="J29" s="55">
        <v>118.44</v>
      </c>
      <c r="K29" s="36">
        <f t="shared" si="3"/>
        <v>-81.59</v>
      </c>
    </row>
    <row r="30" spans="1:11" ht="12.75">
      <c r="A30" s="9">
        <v>21</v>
      </c>
      <c r="B30" s="38" t="s">
        <v>12</v>
      </c>
      <c r="C30" s="53">
        <v>188.1</v>
      </c>
      <c r="D30" s="10">
        <v>45</v>
      </c>
      <c r="E30" s="24">
        <f t="shared" si="2"/>
        <v>846.45</v>
      </c>
      <c r="F30" s="10">
        <v>50</v>
      </c>
      <c r="G30" s="24">
        <f t="shared" si="0"/>
        <v>940.5</v>
      </c>
      <c r="H30" s="10">
        <v>50</v>
      </c>
      <c r="I30" s="24">
        <f t="shared" si="1"/>
        <v>940.5</v>
      </c>
      <c r="J30" s="53">
        <v>107.65</v>
      </c>
      <c r="K30" s="36">
        <f t="shared" si="3"/>
        <v>-80.44999999999999</v>
      </c>
    </row>
    <row r="31" spans="1:11" ht="12.75">
      <c r="A31" s="9">
        <v>22</v>
      </c>
      <c r="B31" s="38" t="s">
        <v>13</v>
      </c>
      <c r="C31" s="53">
        <v>35.98</v>
      </c>
      <c r="D31" s="10">
        <v>15</v>
      </c>
      <c r="E31" s="24">
        <f t="shared" si="2"/>
        <v>53.96999999999999</v>
      </c>
      <c r="F31" s="10">
        <v>18</v>
      </c>
      <c r="G31" s="24">
        <f t="shared" si="0"/>
        <v>64.764</v>
      </c>
      <c r="H31" s="10">
        <v>20</v>
      </c>
      <c r="I31" s="24">
        <f t="shared" si="1"/>
        <v>71.96</v>
      </c>
      <c r="J31" s="53">
        <v>31.22</v>
      </c>
      <c r="K31" s="36">
        <f t="shared" si="3"/>
        <v>-4.759999999999998</v>
      </c>
    </row>
    <row r="32" spans="1:11" ht="12.75">
      <c r="A32" s="9">
        <v>23</v>
      </c>
      <c r="B32" s="38" t="s">
        <v>14</v>
      </c>
      <c r="C32" s="53">
        <v>68.35</v>
      </c>
      <c r="D32" s="10">
        <v>4</v>
      </c>
      <c r="E32" s="24">
        <f t="shared" si="2"/>
        <v>27.339999999999996</v>
      </c>
      <c r="F32" s="10">
        <v>6</v>
      </c>
      <c r="G32" s="24">
        <f t="shared" si="0"/>
        <v>41.01</v>
      </c>
      <c r="H32" s="10">
        <v>8</v>
      </c>
      <c r="I32" s="24">
        <f t="shared" si="1"/>
        <v>54.67999999999999</v>
      </c>
      <c r="J32" s="53">
        <v>46.3</v>
      </c>
      <c r="K32" s="36">
        <f t="shared" si="3"/>
        <v>-22.049999999999997</v>
      </c>
    </row>
    <row r="33" spans="1:11" ht="12.75">
      <c r="A33" s="9">
        <v>24</v>
      </c>
      <c r="B33" s="38" t="s">
        <v>32</v>
      </c>
      <c r="C33" s="53">
        <v>14.85</v>
      </c>
      <c r="D33" s="10">
        <v>1</v>
      </c>
      <c r="E33" s="24">
        <f>C33*D33*10</f>
        <v>148.5</v>
      </c>
      <c r="F33" s="10">
        <v>1</v>
      </c>
      <c r="G33" s="24">
        <f>C33*F33*10</f>
        <v>148.5</v>
      </c>
      <c r="H33" s="10">
        <v>1</v>
      </c>
      <c r="I33" s="24">
        <f>C33*H33*10</f>
        <v>148.5</v>
      </c>
      <c r="J33" s="53">
        <v>17.09</v>
      </c>
      <c r="K33" s="36">
        <f t="shared" si="3"/>
        <v>2.24</v>
      </c>
    </row>
    <row r="34" spans="1:11" ht="12.75">
      <c r="A34" s="9">
        <v>25</v>
      </c>
      <c r="B34" s="38" t="s">
        <v>39</v>
      </c>
      <c r="C34" s="53">
        <v>819</v>
      </c>
      <c r="D34" s="10">
        <v>3</v>
      </c>
      <c r="E34" s="24">
        <f aca="true" t="shared" si="4" ref="E34:E40">C34*D34/10</f>
        <v>245.7</v>
      </c>
      <c r="F34" s="10">
        <v>4</v>
      </c>
      <c r="G34" s="24">
        <f aca="true" t="shared" si="5" ref="G34:G40">C34*F34/10</f>
        <v>327.6</v>
      </c>
      <c r="H34" s="10">
        <v>5</v>
      </c>
      <c r="I34" s="24">
        <f aca="true" t="shared" si="6" ref="I34:I40">C34*H34/10</f>
        <v>409.5</v>
      </c>
      <c r="J34" s="53">
        <v>765.9</v>
      </c>
      <c r="K34" s="36">
        <f t="shared" si="3"/>
        <v>-53.10000000000002</v>
      </c>
    </row>
    <row r="35" spans="1:11" ht="12.75">
      <c r="A35" s="9">
        <v>26</v>
      </c>
      <c r="B35" s="38" t="s">
        <v>15</v>
      </c>
      <c r="C35" s="53"/>
      <c r="D35" s="10">
        <v>2</v>
      </c>
      <c r="E35" s="24">
        <f t="shared" si="4"/>
        <v>0</v>
      </c>
      <c r="F35" s="10">
        <v>2</v>
      </c>
      <c r="G35" s="24">
        <f t="shared" si="5"/>
        <v>0</v>
      </c>
      <c r="H35" s="10">
        <v>3</v>
      </c>
      <c r="I35" s="24">
        <f t="shared" si="6"/>
        <v>0</v>
      </c>
      <c r="J35" s="53"/>
      <c r="K35" s="36">
        <f t="shared" si="3"/>
        <v>0</v>
      </c>
    </row>
    <row r="36" spans="1:11" ht="12.75">
      <c r="A36" s="9">
        <v>27</v>
      </c>
      <c r="B36" s="38" t="s">
        <v>16</v>
      </c>
      <c r="C36" s="53">
        <v>335.6</v>
      </c>
      <c r="D36" s="10">
        <v>0.2</v>
      </c>
      <c r="E36" s="24">
        <f t="shared" si="4"/>
        <v>6.712000000000001</v>
      </c>
      <c r="F36" s="10">
        <v>0.5</v>
      </c>
      <c r="G36" s="24">
        <f t="shared" si="5"/>
        <v>16.78</v>
      </c>
      <c r="H36" s="10">
        <v>0.5</v>
      </c>
      <c r="I36" s="24">
        <f t="shared" si="6"/>
        <v>16.78</v>
      </c>
      <c r="J36" s="53">
        <v>331.1</v>
      </c>
      <c r="K36" s="36">
        <f t="shared" si="3"/>
        <v>-4.5</v>
      </c>
    </row>
    <row r="37" spans="1:11" ht="12.75">
      <c r="A37" s="9">
        <v>28</v>
      </c>
      <c r="B37" s="38" t="s">
        <v>50</v>
      </c>
      <c r="C37" s="53">
        <v>344</v>
      </c>
      <c r="D37" s="10">
        <v>0.02</v>
      </c>
      <c r="E37" s="24">
        <f>C37*D37/10</f>
        <v>0.688</v>
      </c>
      <c r="F37" s="10">
        <v>0.5</v>
      </c>
      <c r="G37" s="24">
        <f t="shared" si="5"/>
        <v>17.2</v>
      </c>
      <c r="H37" s="10">
        <v>0.5</v>
      </c>
      <c r="I37" s="24">
        <f t="shared" si="6"/>
        <v>17.2</v>
      </c>
      <c r="J37" s="53">
        <v>488</v>
      </c>
      <c r="K37" s="36">
        <f t="shared" si="3"/>
        <v>144</v>
      </c>
    </row>
    <row r="38" spans="1:11" ht="12.75">
      <c r="A38" s="9">
        <v>29</v>
      </c>
      <c r="B38" s="38" t="s">
        <v>47</v>
      </c>
      <c r="C38" s="53"/>
      <c r="D38" s="10">
        <v>2</v>
      </c>
      <c r="E38" s="24">
        <f t="shared" si="4"/>
        <v>0</v>
      </c>
      <c r="F38" s="10">
        <v>3</v>
      </c>
      <c r="G38" s="24">
        <f t="shared" si="5"/>
        <v>0</v>
      </c>
      <c r="H38" s="10">
        <v>3</v>
      </c>
      <c r="I38" s="24">
        <f t="shared" si="6"/>
        <v>0</v>
      </c>
      <c r="J38" s="53"/>
      <c r="K38" s="36">
        <f t="shared" si="3"/>
        <v>0</v>
      </c>
    </row>
    <row r="39" spans="1:11" ht="12.75">
      <c r="A39" s="9">
        <v>30</v>
      </c>
      <c r="B39" s="38" t="s">
        <v>38</v>
      </c>
      <c r="C39" s="53">
        <v>6.77</v>
      </c>
      <c r="D39" s="10">
        <v>8</v>
      </c>
      <c r="E39" s="23">
        <f t="shared" si="4"/>
        <v>5.4159999999999995</v>
      </c>
      <c r="F39" s="10">
        <v>10</v>
      </c>
      <c r="G39" s="27">
        <f t="shared" si="5"/>
        <v>6.769999999999999</v>
      </c>
      <c r="H39" s="10">
        <v>10</v>
      </c>
      <c r="I39" s="23">
        <f t="shared" si="6"/>
        <v>6.769999999999999</v>
      </c>
      <c r="J39" s="53">
        <v>4.23</v>
      </c>
      <c r="K39" s="36">
        <f t="shared" si="3"/>
        <v>-2.539999999999999</v>
      </c>
    </row>
    <row r="40" spans="1:11" ht="12.75">
      <c r="A40" s="9">
        <v>31</v>
      </c>
      <c r="B40" s="38" t="s">
        <v>40</v>
      </c>
      <c r="C40" s="53">
        <v>49.26</v>
      </c>
      <c r="D40" s="10">
        <v>3</v>
      </c>
      <c r="E40" s="23">
        <f t="shared" si="4"/>
        <v>14.778</v>
      </c>
      <c r="F40" s="10">
        <v>3</v>
      </c>
      <c r="G40" s="27">
        <f t="shared" si="5"/>
        <v>14.778</v>
      </c>
      <c r="H40" s="10">
        <v>4</v>
      </c>
      <c r="I40" s="23">
        <f t="shared" si="6"/>
        <v>19.704</v>
      </c>
      <c r="J40" s="53">
        <v>47.06</v>
      </c>
      <c r="K40" s="36">
        <f t="shared" si="3"/>
        <v>-2.1999999999999957</v>
      </c>
    </row>
    <row r="41" spans="1:11" ht="12.75">
      <c r="A41" s="9">
        <v>32</v>
      </c>
      <c r="B41" s="9" t="s">
        <v>48</v>
      </c>
      <c r="C41" s="9"/>
      <c r="D41" s="10">
        <v>4</v>
      </c>
      <c r="E41" s="11"/>
      <c r="F41" s="10">
        <v>3</v>
      </c>
      <c r="G41" s="21"/>
      <c r="H41" s="10">
        <v>4</v>
      </c>
      <c r="I41" s="12"/>
      <c r="J41" s="9"/>
      <c r="K41" s="36">
        <f t="shared" si="3"/>
        <v>0</v>
      </c>
    </row>
    <row r="42" spans="1:10" ht="12.75">
      <c r="A42" s="46">
        <v>33</v>
      </c>
      <c r="B42" s="46" t="s">
        <v>49</v>
      </c>
      <c r="C42" s="46"/>
      <c r="D42" s="47">
        <v>0.1</v>
      </c>
      <c r="E42" s="48"/>
      <c r="F42" s="47">
        <v>0.1</v>
      </c>
      <c r="G42" s="49"/>
      <c r="H42" s="47">
        <v>0.1</v>
      </c>
      <c r="I42" s="50"/>
      <c r="J42" s="46"/>
    </row>
    <row r="43" spans="1:15" ht="13.5" thickBot="1">
      <c r="A43" s="30"/>
      <c r="B43" s="31" t="s">
        <v>68</v>
      </c>
      <c r="C43" s="30"/>
      <c r="D43" s="32"/>
      <c r="E43" s="35">
        <f>SUM(E10:E40)/100</f>
        <v>101.97506000000001</v>
      </c>
      <c r="F43" s="32"/>
      <c r="G43" s="35">
        <f>SUM(G10:G40)/100</f>
        <v>117.58392000000002</v>
      </c>
      <c r="H43" s="32"/>
      <c r="I43" s="35">
        <f>SUM(I10:I40)/100</f>
        <v>122.52615000000003</v>
      </c>
      <c r="J43" s="45"/>
      <c r="K43" s="45">
        <f>K10+K12+K14+K15+K16+K17+K18+K19+K20+K21+K22+K23+K24+K25+K26+K27+K28+K29+K30+K31+K32+K33+K34+K35+K36+K37+K38+K39+K40+K42+K41</f>
        <v>-317.47</v>
      </c>
      <c r="O43" t="s">
        <v>55</v>
      </c>
    </row>
    <row r="44" ht="21" customHeight="1">
      <c r="I44" s="29"/>
    </row>
    <row r="45" spans="1:10" ht="25.5" customHeight="1">
      <c r="A45" s="41" t="s">
        <v>44</v>
      </c>
      <c r="B45" s="42"/>
      <c r="C45" s="42"/>
      <c r="D45" s="42"/>
      <c r="E45" s="40"/>
      <c r="F45" s="43"/>
      <c r="G45" s="57">
        <f>(E43+G43+I43)/3</f>
        <v>114.02837666666669</v>
      </c>
      <c r="H45" s="43"/>
      <c r="I45" s="45"/>
      <c r="J45">
        <v>76.92</v>
      </c>
    </row>
    <row r="46" spans="1:9" ht="21.75" customHeight="1" hidden="1">
      <c r="A46" s="41"/>
      <c r="B46" t="s">
        <v>51</v>
      </c>
      <c r="G46" s="40"/>
      <c r="H46" s="43"/>
      <c r="I46" s="45"/>
    </row>
    <row r="47" spans="1:9" ht="15" customHeight="1" hidden="1">
      <c r="A47" s="41"/>
      <c r="B47" t="s">
        <v>52</v>
      </c>
      <c r="G47" s="40"/>
      <c r="H47" s="43"/>
      <c r="I47" s="45"/>
    </row>
    <row r="48" spans="1:9" ht="15" customHeight="1" hidden="1">
      <c r="A48" s="41"/>
      <c r="B48" t="s">
        <v>54</v>
      </c>
      <c r="F48" s="43"/>
      <c r="G48" s="40"/>
      <c r="H48" s="43"/>
      <c r="I48" s="45"/>
    </row>
    <row r="49" spans="1:9" ht="15" customHeight="1" hidden="1">
      <c r="A49" s="41"/>
      <c r="B49" t="s">
        <v>57</v>
      </c>
      <c r="F49" s="56"/>
      <c r="G49" s="40"/>
      <c r="H49" s="43"/>
      <c r="I49" s="45"/>
    </row>
    <row r="50" ht="15" customHeight="1" hidden="1">
      <c r="B50" t="s">
        <v>56</v>
      </c>
    </row>
    <row r="51" ht="15" customHeight="1" hidden="1">
      <c r="B51" t="s">
        <v>58</v>
      </c>
    </row>
    <row r="52" ht="15" customHeight="1" hidden="1">
      <c r="B52" t="s">
        <v>59</v>
      </c>
    </row>
    <row r="53" ht="15" customHeight="1" hidden="1">
      <c r="B53" t="s">
        <v>53</v>
      </c>
    </row>
    <row r="54" ht="15" customHeight="1" hidden="1">
      <c r="B54" t="s">
        <v>60</v>
      </c>
    </row>
    <row r="55" ht="15" customHeight="1" hidden="1">
      <c r="B55" t="s">
        <v>61</v>
      </c>
    </row>
    <row r="56" ht="15" customHeight="1" hidden="1">
      <c r="B56" t="s">
        <v>62</v>
      </c>
    </row>
    <row r="57" ht="15" customHeight="1" hidden="1">
      <c r="B57" t="s">
        <v>63</v>
      </c>
    </row>
    <row r="58" ht="15" customHeight="1" hidden="1">
      <c r="B58" t="s">
        <v>64</v>
      </c>
    </row>
    <row r="59" ht="12.75" customHeight="1" hidden="1">
      <c r="B59" t="s">
        <v>66</v>
      </c>
    </row>
    <row r="60" ht="13.5" customHeight="1" hidden="1">
      <c r="B60" t="s">
        <v>65</v>
      </c>
    </row>
    <row r="61" ht="16.5" customHeight="1" hidden="1">
      <c r="B61" t="s">
        <v>67</v>
      </c>
    </row>
  </sheetData>
  <sheetProtection/>
  <mergeCells count="4">
    <mergeCell ref="B4:I4"/>
    <mergeCell ref="B5:I5"/>
    <mergeCell ref="D7:E7"/>
    <mergeCell ref="H1:I1"/>
  </mergeCells>
  <printOptions/>
  <pageMargins left="0.58" right="0.11811023622047245" top="0.17" bottom="0.22" header="0.17" footer="0.22"/>
  <pageSetup horizontalDpi="240" verticalDpi="24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‚‚</dc:creator>
  <cp:keywords/>
  <dc:description/>
  <cp:lastModifiedBy>Tanya</cp:lastModifiedBy>
  <cp:lastPrinted>2019-04-10T11:48:08Z</cp:lastPrinted>
  <dcterms:created xsi:type="dcterms:W3CDTF">1999-10-21T11:24:24Z</dcterms:created>
  <dcterms:modified xsi:type="dcterms:W3CDTF">2019-06-11T06:05:25Z</dcterms:modified>
  <cp:category/>
  <cp:version/>
  <cp:contentType/>
  <cp:contentStatus/>
</cp:coreProperties>
</file>